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28"/>
  <workbookPr/>
  <xr:revisionPtr revIDLastSave="0" documentId="8_{91AED501-DA8D-8D40-B5D5-77171C7ECCA4}" xr6:coauthVersionLast="47" xr6:coauthVersionMax="47" xr10:uidLastSave="{00000000-0000-0000-0000-000000000000}"/>
  <bookViews>
    <workbookView xWindow="0" yWindow="0" windowWidth="16384" windowHeight="8192" tabRatio="500" activeTab="3" xr2:uid="{00000000-000D-0000-FFFF-FFFF00000000}"/>
  </bookViews>
  <sheets>
    <sheet name="Plan &amp; Targets" sheetId="1" r:id="rId1"/>
    <sheet name="Agent Tracker" sheetId="2" r:id="rId2"/>
    <sheet name="Incentive Summary" sheetId="3" r:id="rId3"/>
    <sheet name="Settings" sheetId="4" r:id="rId4"/>
  </sheets>
  <calcPr calcId="191028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6" i="3" l="1"/>
  <c r="D7" i="3"/>
  <c r="D8" i="3"/>
  <c r="D9" i="3"/>
  <c r="D10" i="3"/>
  <c r="D11" i="3"/>
  <c r="D13" i="3"/>
  <c r="F6" i="3"/>
  <c r="G6" i="3"/>
  <c r="F7" i="3"/>
  <c r="G7" i="3"/>
  <c r="F8" i="3"/>
  <c r="G8" i="3"/>
  <c r="F9" i="3"/>
  <c r="G9" i="3"/>
  <c r="F10" i="3"/>
  <c r="G10" i="3"/>
  <c r="G11" i="3"/>
  <c r="C6" i="3"/>
  <c r="C7" i="3"/>
  <c r="C8" i="3"/>
  <c r="C9" i="3"/>
  <c r="C10" i="3"/>
  <c r="C11" i="3"/>
  <c r="B6" i="3"/>
  <c r="B7" i="3"/>
  <c r="B8" i="3"/>
  <c r="B9" i="3"/>
  <c r="B10" i="3"/>
  <c r="B11" i="3"/>
  <c r="S63" i="2"/>
  <c r="R63" i="2"/>
  <c r="Q63" i="2"/>
  <c r="D63" i="2"/>
  <c r="S62" i="2"/>
  <c r="R62" i="2"/>
  <c r="Q62" i="2"/>
  <c r="D62" i="2"/>
  <c r="S61" i="2"/>
  <c r="R61" i="2"/>
  <c r="Q61" i="2"/>
  <c r="D61" i="2"/>
  <c r="S60" i="2"/>
  <c r="R60" i="2"/>
  <c r="Q60" i="2"/>
  <c r="D60" i="2"/>
  <c r="S59" i="2"/>
  <c r="R59" i="2"/>
  <c r="Q59" i="2"/>
  <c r="D59" i="2"/>
  <c r="S58" i="2"/>
  <c r="R58" i="2"/>
  <c r="Q58" i="2"/>
  <c r="D58" i="2"/>
  <c r="S57" i="2"/>
  <c r="R57" i="2"/>
  <c r="Q57" i="2"/>
  <c r="D57" i="2"/>
  <c r="S56" i="2"/>
  <c r="R56" i="2"/>
  <c r="Q56" i="2"/>
  <c r="D56" i="2"/>
  <c r="S55" i="2"/>
  <c r="R55" i="2"/>
  <c r="Q55" i="2"/>
  <c r="D55" i="2"/>
  <c r="S54" i="2"/>
  <c r="R54" i="2"/>
  <c r="Q54" i="2"/>
  <c r="D54" i="2"/>
  <c r="S53" i="2"/>
  <c r="R53" i="2"/>
  <c r="Q53" i="2"/>
  <c r="D53" i="2"/>
  <c r="S52" i="2"/>
  <c r="R52" i="2"/>
  <c r="Q52" i="2"/>
  <c r="D52" i="2"/>
  <c r="S51" i="2"/>
  <c r="R51" i="2"/>
  <c r="Q51" i="2"/>
  <c r="D51" i="2"/>
  <c r="S50" i="2"/>
  <c r="R50" i="2"/>
  <c r="Q50" i="2"/>
  <c r="D50" i="2"/>
  <c r="S49" i="2"/>
  <c r="R49" i="2"/>
  <c r="Q49" i="2"/>
  <c r="D49" i="2"/>
  <c r="S48" i="2"/>
  <c r="R48" i="2"/>
  <c r="Q48" i="2"/>
  <c r="D48" i="2"/>
  <c r="S47" i="2"/>
  <c r="R47" i="2"/>
  <c r="Q47" i="2"/>
  <c r="D47" i="2"/>
  <c r="S46" i="2"/>
  <c r="R46" i="2"/>
  <c r="Q46" i="2"/>
  <c r="D46" i="2"/>
  <c r="S45" i="2"/>
  <c r="R45" i="2"/>
  <c r="Q45" i="2"/>
  <c r="D45" i="2"/>
  <c r="S44" i="2"/>
  <c r="R44" i="2"/>
  <c r="Q44" i="2"/>
  <c r="D44" i="2"/>
  <c r="S43" i="2"/>
  <c r="R43" i="2"/>
  <c r="Q43" i="2"/>
  <c r="D43" i="2"/>
  <c r="S42" i="2"/>
  <c r="R42" i="2"/>
  <c r="Q42" i="2"/>
  <c r="D42" i="2"/>
  <c r="S41" i="2"/>
  <c r="R41" i="2"/>
  <c r="Q41" i="2"/>
  <c r="D41" i="2"/>
  <c r="S40" i="2"/>
  <c r="R40" i="2"/>
  <c r="Q40" i="2"/>
  <c r="D40" i="2"/>
  <c r="S39" i="2"/>
  <c r="R39" i="2"/>
  <c r="Q39" i="2"/>
  <c r="D39" i="2"/>
  <c r="S38" i="2"/>
  <c r="R38" i="2"/>
  <c r="Q38" i="2"/>
  <c r="D38" i="2"/>
  <c r="S37" i="2"/>
  <c r="R37" i="2"/>
  <c r="Q37" i="2"/>
  <c r="D37" i="2"/>
  <c r="S36" i="2"/>
  <c r="R36" i="2"/>
  <c r="Q36" i="2"/>
  <c r="D36" i="2"/>
  <c r="S35" i="2"/>
  <c r="R35" i="2"/>
  <c r="Q35" i="2"/>
  <c r="D35" i="2"/>
  <c r="S34" i="2"/>
  <c r="R34" i="2"/>
  <c r="Q34" i="2"/>
  <c r="D34" i="2"/>
  <c r="S33" i="2"/>
  <c r="R33" i="2"/>
  <c r="Q33" i="2"/>
  <c r="D33" i="2"/>
  <c r="S32" i="2"/>
  <c r="R32" i="2"/>
  <c r="Q32" i="2"/>
  <c r="D32" i="2"/>
  <c r="S31" i="2"/>
  <c r="R31" i="2"/>
  <c r="Q31" i="2"/>
  <c r="D31" i="2"/>
  <c r="S30" i="2"/>
  <c r="R30" i="2"/>
  <c r="Q30" i="2"/>
  <c r="D30" i="2"/>
  <c r="S29" i="2"/>
  <c r="R29" i="2"/>
  <c r="Q29" i="2"/>
  <c r="D29" i="2"/>
  <c r="S28" i="2"/>
  <c r="R28" i="2"/>
  <c r="Q28" i="2"/>
  <c r="D28" i="2"/>
  <c r="S27" i="2"/>
  <c r="R27" i="2"/>
  <c r="Q27" i="2"/>
  <c r="D27" i="2"/>
  <c r="S26" i="2"/>
  <c r="R26" i="2"/>
  <c r="Q26" i="2"/>
  <c r="D26" i="2"/>
  <c r="S25" i="2"/>
  <c r="R25" i="2"/>
  <c r="Q25" i="2"/>
  <c r="D25" i="2"/>
  <c r="S24" i="2"/>
  <c r="R24" i="2"/>
  <c r="Q24" i="2"/>
  <c r="D24" i="2"/>
  <c r="S23" i="2"/>
  <c r="R23" i="2"/>
  <c r="Q23" i="2"/>
  <c r="D23" i="2"/>
  <c r="S22" i="2"/>
  <c r="R22" i="2"/>
  <c r="Q22" i="2"/>
  <c r="D22" i="2"/>
  <c r="S21" i="2"/>
  <c r="R21" i="2"/>
  <c r="Q21" i="2"/>
  <c r="D21" i="2"/>
  <c r="S20" i="2"/>
  <c r="R20" i="2"/>
  <c r="Q20" i="2"/>
  <c r="D20" i="2"/>
  <c r="S19" i="2"/>
  <c r="R19" i="2"/>
  <c r="Q19" i="2"/>
  <c r="D19" i="2"/>
  <c r="S18" i="2"/>
  <c r="R18" i="2"/>
  <c r="Q18" i="2"/>
  <c r="D18" i="2"/>
  <c r="S17" i="2"/>
  <c r="R17" i="2"/>
  <c r="Q17" i="2"/>
  <c r="D17" i="2"/>
  <c r="S16" i="2"/>
  <c r="R16" i="2"/>
  <c r="Q16" i="2"/>
  <c r="D16" i="2"/>
  <c r="S15" i="2"/>
  <c r="R15" i="2"/>
  <c r="Q15" i="2"/>
  <c r="D15" i="2"/>
  <c r="S14" i="2"/>
  <c r="R14" i="2"/>
  <c r="Q14" i="2"/>
  <c r="D14" i="2"/>
  <c r="S13" i="2"/>
  <c r="R13" i="2"/>
  <c r="Q13" i="2"/>
  <c r="D13" i="2"/>
  <c r="S12" i="2"/>
  <c r="R12" i="2"/>
  <c r="Q12" i="2"/>
  <c r="D12" i="2"/>
  <c r="S11" i="2"/>
  <c r="R11" i="2"/>
  <c r="Q11" i="2"/>
  <c r="D11" i="2"/>
  <c r="S10" i="2"/>
  <c r="R10" i="2"/>
  <c r="Q10" i="2"/>
  <c r="D10" i="2"/>
  <c r="S9" i="2"/>
  <c r="R9" i="2"/>
  <c r="Q9" i="2"/>
  <c r="D9" i="2"/>
  <c r="S8" i="2"/>
  <c r="R8" i="2"/>
  <c r="Q8" i="2"/>
  <c r="D8" i="2"/>
  <c r="S7" i="2"/>
  <c r="R7" i="2"/>
  <c r="Q7" i="2"/>
  <c r="D7" i="2"/>
  <c r="S6" i="2"/>
  <c r="R6" i="2"/>
  <c r="Q6" i="2"/>
  <c r="D6" i="2"/>
  <c r="S5" i="2"/>
  <c r="R5" i="2"/>
  <c r="Q5" i="2"/>
  <c r="D5" i="2"/>
  <c r="S4" i="2"/>
  <c r="R4" i="2"/>
  <c r="Q4" i="2"/>
  <c r="D4" i="2"/>
  <c r="E6" i="3"/>
  <c r="H6" i="3"/>
  <c r="E7" i="3"/>
  <c r="H7" i="3"/>
  <c r="E8" i="3"/>
  <c r="H8" i="3"/>
  <c r="E9" i="3"/>
  <c r="H9" i="3"/>
  <c r="E10" i="3"/>
  <c r="H10" i="3"/>
  <c r="H11" i="3"/>
  <c r="D14" i="3"/>
  <c r="E11" i="3"/>
</calcChain>
</file>

<file path=xl/sharedStrings.xml><?xml version="1.0" encoding="utf-8"?>
<sst xmlns="http://schemas.openxmlformats.org/spreadsheetml/2006/main" count="102" uniqueCount="99">
  <si>
    <t>Incentive Plan Logic &amp; Targets</t>
  </si>
  <si>
    <t>How the incentive works</t>
  </si>
  <si>
    <t>1. Activation bounty</t>
  </si>
  <si>
    <t>₹500 one-time per agent, only after the agent crosses the monthly GMV threshold. Clawed back if agent goes dormant within 60 days.</t>
  </si>
  <si>
    <t>2. Sustained-activity bonus</t>
  </si>
  <si>
    <t>₹750 when an agent stays active 3 consecutive months (track manually / extend grid).</t>
  </si>
  <si>
    <t>3. Monthly slab payout</t>
  </si>
  <si>
    <t>% of the marketer's reporting-month portfolio GMV: 0.05% (₹10–25L), 0.08% (₹25–50L), 0.10% (₹50L+). Below ₹10L = 0.</t>
  </si>
  <si>
    <t>4. Quarterly retention bonus</t>
  </si>
  <si>
    <t>₹3,000 if ≥10 of 12 activated agents remain active.</t>
  </si>
  <si>
    <t>5. Half-yearly top performer</t>
  </si>
  <si>
    <t>₹20,000 or a sponsored trip (use own inventory).</t>
  </si>
  <si>
    <t>Targets per marketing person</t>
  </si>
  <si>
    <t>Monthly</t>
  </si>
  <si>
    <t>8–10 agent visits/week · 4 agents activated · ₹15–20L portfolio GMV</t>
  </si>
  <si>
    <t>Quarterly</t>
  </si>
  <si>
    <t>12 activated, ≥8 still active in month 3 · ₹40–50L monthly run-rate</t>
  </si>
  <si>
    <t>Half-yearly</t>
  </si>
  <si>
    <t>20+ consistently active agents · ₹75L–1cr monthly run-rate</t>
  </si>
  <si>
    <t>Guardrails</t>
  </si>
  <si>
    <t>Clawback</t>
  </si>
  <si>
    <t>Reverse the ₹500 bounty if an activated agent goes dormant within 60 days.</t>
  </si>
  <si>
    <t>Cost cap</t>
  </si>
  <si>
    <t>Total incentive outflow should stay under ~25% of the margin those agents generate (see check on Summary).</t>
  </si>
  <si>
    <t>Legacy rate</t>
  </si>
  <si>
    <t>After 6 months an agent moves to a lower legacy slab so cost doesn't compound on agents the marketer no longer touches.</t>
  </si>
  <si>
    <t>Agent Tracker – enter each agent's monthly flight GMV (₹). Yellow cells auto-calculate.</t>
  </si>
  <si>
    <t>Agent Name</t>
  </si>
  <si>
    <t>Marketing Person</t>
  </si>
  <si>
    <t>Onboard Date</t>
  </si>
  <si>
    <t>First Active Month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</si>
  <si>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</si>
  <si>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</si>
  <si>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</si>
  <si>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</si>
  <si>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</si>
  <si>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</si>
  <si>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</si>
  <si>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</si>
  <si>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</si>
  <si>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</si>
  <si>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</si>
  <si>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</si>
  <si>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Active Months</t>
  </si>
  <si>
    <t>Total GMV (₹)</t>
  </si>
  <si>
    <t>Currently Active?</t>
  </si>
  <si>
    <t>[Example] Sunrise Tours</t>
  </si>
  <si>
    <t>Rahul</t>
  </si>
  <si>
    <t>2026-04-05</t>
  </si>
  <si>
    <t>Legend:</t>
  </si>
  <si>
    <t>• Blue cells = you type. Enter monthly flight GMV per agent under each month.</t>
  </si>
  <si>
    <t>• Yellow cells auto-calc. 'Active Months' counts months at/above threshold; 'Currently Active?' checks the latest month.</t>
  </si>
  <si>
    <t>• Marketing Person name must match exactly the name on the Incentive Summary sheet.</t>
  </si>
  <si>
    <t>Incentive Summary – monthly payout per marketing person (auto-calculated)</t>
  </si>
  <si>
    <t>Reporting month for slab calc:</t>
  </si>
  <si>
    <t>← pick the month; the slab payout below uses this month's portfolio GMV</t>
  </si>
  <si>
    <t>Agents Onboarded</t>
  </si>
  <si>
    <t>Active Agents
(reporting mo.)</t>
  </si>
  <si>
    <t>Portfolio GMV
(reporting mo., ₹)</t>
  </si>
  <si>
    <t>Activation Bounties
(new this file, ₹)</t>
  </si>
  <si>
    <t>Slab Rate
applied</t>
  </si>
  <si>
    <t>Monthly Slab
Payout (₹)</t>
  </si>
  <si>
    <t>Total Monthly
Incentive (₹)</t>
  </si>
  <si>
    <t>Priya</t>
  </si>
  <si>
    <t>Amit</t>
  </si>
  <si>
    <t>Sneha</t>
  </si>
  <si>
    <t>Vikram</t>
  </si>
  <si>
    <t>TOTAL</t>
  </si>
  <si>
    <t>Reporting-month portfolio margin earned (₹):</t>
  </si>
  <si>
    <t>Total incentive as % of that margin:</t>
  </si>
  <si>
    <t>Keep this comfortably under ~25%</t>
  </si>
  <si>
    <t>TripMaza – Incentive Settings (edit the blue cells to tune the plan)</t>
  </si>
  <si>
    <t>Parameter</t>
  </si>
  <si>
    <t>Value</t>
  </si>
  <si>
    <t>Notes</t>
  </si>
  <si>
    <t>Activation threshold (monthly GMV, ₹)</t>
  </si>
  <si>
    <t>Min monthly flight GMV for an agent to count as ACTIVE</t>
  </si>
  <si>
    <t>Activation bounty (one-time, ₹)</t>
  </si>
  <si>
    <t>Paid once when agent first crosses threshold</t>
  </si>
  <si>
    <t>Clawback window (days)</t>
  </si>
  <si>
    <t>If agent goes dormant within this window, reverse the bounty</t>
  </si>
  <si>
    <t>Sustained-activity bonus (₹)</t>
  </si>
  <si>
    <t>Paid when an agent stays active 3 consecutive months</t>
  </si>
  <si>
    <t>Quarterly retention bonus (₹)</t>
  </si>
  <si>
    <t>Paid if &gt;=10 of 12 activated agents remain active</t>
  </si>
  <si>
    <t>Half-yearly top-performer bonus (₹)</t>
  </si>
  <si>
    <t>Awarded to top marketer each half-year</t>
  </si>
  <si>
    <t>Slab 1: floor (₹)</t>
  </si>
  <si>
    <t>Below this monthly portfolio GMV = no slab payout</t>
  </si>
  <si>
    <t>Slab 1 rate</t>
  </si>
  <si>
    <t>₹10L–25L band</t>
  </si>
  <si>
    <t>Slab 2 floor (₹)</t>
  </si>
  <si>
    <t>Slab 2 rate</t>
  </si>
  <si>
    <t>₹25L–50L band</t>
  </si>
  <si>
    <t>Slab 3 floor (₹)</t>
  </si>
  <si>
    <t>Slab 3 rate</t>
  </si>
  <si>
    <t>₹50L+ band</t>
  </si>
  <si>
    <t>Company flight margin</t>
  </si>
  <si>
    <t>Your ~0.5% margin – used to show incentive vs margin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</si>
</sst>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₹#,##0"/>
    <numFmt numFmtId="165" formatCode="0.0%"/>
  </numFmts>
  <fonts count="8" x14ac:knownFonts="1">
    <font>
      <sz val="11"/>
      <color theme="1"/>
      <name val="Calibri"/>
      <family val="2"/>
      <charset val="1"/>
    </font>
    <font>
      <b/>
      <sz val="14"/>
      <color rgb="FFFFFFFF"/>
      <name val="Arial"/>
      <charset val="1"/>
    </font>
    <font>
      <b/>
      <sz val="11"/>
      <color rgb="FF213E79"/>
      <name val="Arial"/>
      <charset val="1"/>
    </font>
    <font>
      <b/>
      <sz val="10"/>
      <name val="Arial"/>
      <charset val="1"/>
    </font>
    <font>
      <sz val="10"/>
      <name val="Arial"/>
      <charset val="1"/>
    </font>
    <font>
      <b/>
      <sz val="11"/>
      <color rgb="FFFFFFFF"/>
      <name val="Arial"/>
      <charset val="1"/>
    </font>
    <font>
      <i/>
      <sz val="9"/>
      <color rgb="FF666666"/>
      <name val="Arial"/>
      <charset val="1"/>
    </font>
    <font>
      <sz val="10"/>
      <color rgb="FF0000FF"/>
      <name val="Arial"/>
      <charset val="1"/>
    </font>
  </fonts>
  <fills count="7">
    <fill>
      <patternFill patternType="none"/>
    </fill>
    <fill>
      <patternFill patternType="gray125"/>
    </fill>
    <fill>
      <patternFill patternType="solid">
        <fgColor rgb="FF213E79"/>
        <bgColor rgb="FF003366"/>
      </patternFill>
    </fill>
    <fill>
      <patternFill patternType="solid">
        <fgColor rgb="FFF2F5FA"/>
        <bgColor rgb="FFFFF7E6"/>
      </patternFill>
    </fill>
    <fill>
      <patternFill patternType="solid">
        <fgColor rgb="FFFFFF00"/>
        <bgColor rgb="FFFFFF00"/>
      </patternFill>
    </fill>
    <fill>
      <patternFill patternType="solid">
        <fgColor rgb="FFFFF7E6"/>
        <bgColor rgb="FFF2F5FA"/>
      </patternFill>
    </fill>
    <fill>
      <patternFill patternType="solid">
        <fgColor rgb="FFE77911"/>
        <bgColor rgb="FFFF9900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0" xfId="0" applyFont="1" applyBorder="1" applyAlignment="1">
      <alignment horizontal="left" vertical="center" wrapText="1"/>
    </xf>
    <xf numFmtId="0" fontId="2" fillId="3" borderId="0" xfId="0" applyFont="1" applyFill="1" applyBorder="1"/>
    <xf numFmtId="0" fontId="1" fillId="2" borderId="0" xfId="0" applyFont="1" applyFill="1" applyBorder="1" applyAlignment="1">
      <alignment horizontal="left" vertical="center" wrapText="1"/>
    </xf>
    <xf numFmtId="0" fontId="3" fillId="0" borderId="0" xfId="0" applyFont="1"/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" fontId="3" fillId="4" borderId="1" xfId="0" applyNumberFormat="1" applyFont="1" applyFill="1" applyBorder="1" applyAlignment="1">
      <alignment horizontal="center" vertical="center" wrapText="1"/>
    </xf>
    <xf numFmtId="164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left" vertical="center" wrapText="1"/>
    </xf>
    <xf numFmtId="164" fontId="7" fillId="5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7" fillId="5" borderId="1" xfId="0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0" fontId="5" fillId="6" borderId="0" xfId="0" applyFont="1" applyFill="1"/>
    <xf numFmtId="1" fontId="5" fillId="6" borderId="1" xfId="0" applyNumberFormat="1" applyFont="1" applyFill="1" applyBorder="1" applyAlignment="1">
      <alignment horizontal="center" vertical="center" wrapText="1"/>
    </xf>
    <xf numFmtId="164" fontId="5" fillId="6" borderId="1" xfId="0" applyNumberFormat="1" applyFont="1" applyFill="1" applyBorder="1" applyAlignment="1">
      <alignment horizontal="center" vertical="center" wrapText="1"/>
    </xf>
    <xf numFmtId="0" fontId="0" fillId="6" borderId="1" xfId="0" applyFill="1" applyBorder="1"/>
    <xf numFmtId="164" fontId="3" fillId="0" borderId="0" xfId="0" applyNumberFormat="1" applyFont="1"/>
    <xf numFmtId="165" fontId="3" fillId="0" borderId="0" xfId="0" applyNumberFormat="1" applyFont="1"/>
    <xf numFmtId="0" fontId="3" fillId="3" borderId="1" xfId="0" applyFont="1" applyFill="1" applyBorder="1" applyAlignment="1">
      <alignment horizontal="left" vertical="center" wrapText="1"/>
    </xf>
    <xf numFmtId="1" fontId="7" fillId="5" borderId="1" xfId="0" applyNumberFormat="1" applyFont="1" applyFill="1" applyBorder="1" applyAlignment="1">
      <alignment horizontal="center" vertical="center" wrapText="1"/>
    </xf>
    <xf numFmtId="10" fontId="7" fillId="5" borderId="1" xfId="0" applyNumberFormat="1" applyFont="1" applyFill="1" applyBorder="1" applyAlignment="1">
      <alignment horizontal="center" vertical="center" wrapText="1"/>
    </xf>
    <xf numFmtId="165" fontId="7" fillId="5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7E6"/>
      <rgbColor rgb="FFF2F5FA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E77911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213E7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 /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5" Type="http://schemas.openxmlformats.org/officeDocument/2006/relationships/theme" Target="theme/theme1.xml" /><Relationship Id="rId4" Type="http://schemas.openxmlformats.org/officeDocument/2006/relationships/worksheet" Target="worksheets/sheet4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"/>
  <sheetViews>
    <sheetView showGridLines="0" topLeftCell="E1" zoomScaleNormal="100" workbookViewId="0"/>
  </sheetViews>
  <sheetFormatPr defaultColWidth="8.7421875" defaultRowHeight="15" x14ac:dyDescent="0.2"/>
  <cols>
    <col min="1" max="1" width="25.9609375" customWidth="1"/>
    <col min="2" max="6" width="18.0234375" customWidth="1"/>
  </cols>
  <sheetData>
    <row r="1" spans="1:6" ht="24" customHeight="1" x14ac:dyDescent="0.2">
      <c r="A1" s="3" t="s">
        <v>0</v>
      </c>
      <c r="B1" s="3"/>
      <c r="C1" s="3"/>
      <c r="D1" s="3"/>
      <c r="E1" s="3"/>
      <c r="F1" s="3"/>
    </row>
    <row r="3" spans="1:6" x14ac:dyDescent="0.2">
      <c r="A3" s="2" t="s">
        <v>1</v>
      </c>
      <c r="B3" s="2"/>
      <c r="C3" s="2"/>
      <c r="D3" s="2"/>
      <c r="E3" s="2"/>
      <c r="F3" s="2"/>
    </row>
    <row r="4" spans="1:6" ht="23.85" customHeight="1" x14ac:dyDescent="0.2">
      <c r="A4" s="4" t="s">
        <v>2</v>
      </c>
      <c r="B4" s="1" t="s">
        <v>3</v>
      </c>
      <c r="C4" s="1"/>
      <c r="D4" s="1"/>
      <c r="E4" s="1"/>
      <c r="F4" s="1"/>
    </row>
    <row r="5" spans="1:6" ht="15" customHeight="1" x14ac:dyDescent="0.2">
      <c r="A5" s="4" t="s">
        <v>4</v>
      </c>
      <c r="B5" s="1" t="s">
        <v>5</v>
      </c>
      <c r="C5" s="1"/>
      <c r="D5" s="1"/>
      <c r="E5" s="1"/>
      <c r="F5" s="1"/>
    </row>
    <row r="6" spans="1:6" ht="23.85" customHeight="1" x14ac:dyDescent="0.2">
      <c r="A6" s="4" t="s">
        <v>6</v>
      </c>
      <c r="B6" s="1" t="s">
        <v>7</v>
      </c>
      <c r="C6" s="1"/>
      <c r="D6" s="1"/>
      <c r="E6" s="1"/>
      <c r="F6" s="1"/>
    </row>
    <row r="7" spans="1:6" ht="15" customHeight="1" x14ac:dyDescent="0.2">
      <c r="A7" s="4" t="s">
        <v>8</v>
      </c>
      <c r="B7" s="1" t="s">
        <v>9</v>
      </c>
      <c r="C7" s="1"/>
      <c r="D7" s="1"/>
      <c r="E7" s="1"/>
      <c r="F7" s="1"/>
    </row>
    <row r="8" spans="1:6" ht="15" customHeight="1" x14ac:dyDescent="0.2">
      <c r="A8" s="4" t="s">
        <v>10</v>
      </c>
      <c r="B8" s="1" t="s">
        <v>11</v>
      </c>
      <c r="C8" s="1"/>
      <c r="D8" s="1"/>
      <c r="E8" s="1"/>
      <c r="F8" s="1"/>
    </row>
    <row r="9" spans="1:6" x14ac:dyDescent="0.2">
      <c r="A9" s="4"/>
      <c r="B9" s="1"/>
      <c r="C9" s="1"/>
      <c r="D9" s="1"/>
      <c r="E9" s="1"/>
      <c r="F9" s="1"/>
    </row>
    <row r="10" spans="1:6" x14ac:dyDescent="0.2">
      <c r="A10" s="2" t="s">
        <v>12</v>
      </c>
      <c r="B10" s="2"/>
      <c r="C10" s="2"/>
      <c r="D10" s="2"/>
      <c r="E10" s="2"/>
      <c r="F10" s="2"/>
    </row>
    <row r="11" spans="1:6" ht="15" customHeight="1" x14ac:dyDescent="0.2">
      <c r="A11" s="4" t="s">
        <v>13</v>
      </c>
      <c r="B11" s="1" t="s">
        <v>14</v>
      </c>
      <c r="C11" s="1"/>
      <c r="D11" s="1"/>
      <c r="E11" s="1"/>
      <c r="F11" s="1"/>
    </row>
    <row r="12" spans="1:6" ht="15" customHeight="1" x14ac:dyDescent="0.2">
      <c r="A12" s="4" t="s">
        <v>15</v>
      </c>
      <c r="B12" s="1" t="s">
        <v>16</v>
      </c>
      <c r="C12" s="1"/>
      <c r="D12" s="1"/>
      <c r="E12" s="1"/>
      <c r="F12" s="1"/>
    </row>
    <row r="13" spans="1:6" ht="15" customHeight="1" x14ac:dyDescent="0.2">
      <c r="A13" s="4" t="s">
        <v>17</v>
      </c>
      <c r="B13" s="1" t="s">
        <v>18</v>
      </c>
      <c r="C13" s="1"/>
      <c r="D13" s="1"/>
      <c r="E13" s="1"/>
      <c r="F13" s="1"/>
    </row>
    <row r="14" spans="1:6" x14ac:dyDescent="0.2">
      <c r="A14" s="4"/>
      <c r="B14" s="1"/>
      <c r="C14" s="1"/>
      <c r="D14" s="1"/>
      <c r="E14" s="1"/>
      <c r="F14" s="1"/>
    </row>
    <row r="15" spans="1:6" x14ac:dyDescent="0.2">
      <c r="A15" s="2" t="s">
        <v>19</v>
      </c>
      <c r="B15" s="2"/>
      <c r="C15" s="2"/>
      <c r="D15" s="2"/>
      <c r="E15" s="2"/>
      <c r="F15" s="2"/>
    </row>
    <row r="16" spans="1:6" ht="15" customHeight="1" x14ac:dyDescent="0.2">
      <c r="A16" s="4" t="s">
        <v>20</v>
      </c>
      <c r="B16" s="1" t="s">
        <v>21</v>
      </c>
      <c r="C16" s="1"/>
      <c r="D16" s="1"/>
      <c r="E16" s="1"/>
      <c r="F16" s="1"/>
    </row>
    <row r="17" spans="1:6" ht="15" customHeight="1" x14ac:dyDescent="0.2">
      <c r="A17" s="4" t="s">
        <v>22</v>
      </c>
      <c r="B17" s="1" t="s">
        <v>23</v>
      </c>
      <c r="C17" s="1"/>
      <c r="D17" s="1"/>
      <c r="E17" s="1"/>
      <c r="F17" s="1"/>
    </row>
    <row r="18" spans="1:6" ht="23.85" customHeight="1" x14ac:dyDescent="0.2">
      <c r="A18" s="4" t="s">
        <v>24</v>
      </c>
      <c r="B18" s="1" t="s">
        <v>25</v>
      </c>
      <c r="C18" s="1"/>
      <c r="D18" s="1"/>
      <c r="E18" s="1"/>
      <c r="F18" s="1"/>
    </row>
  </sheetData>
  <mergeCells count="17">
    <mergeCell ref="B17:F17"/>
    <mergeCell ref="B18:F18"/>
    <mergeCell ref="B12:F12"/>
    <mergeCell ref="B13:F13"/>
    <mergeCell ref="B14:F14"/>
    <mergeCell ref="A15:F15"/>
    <mergeCell ref="B16:F16"/>
    <mergeCell ref="B7:F7"/>
    <mergeCell ref="B8:F8"/>
    <mergeCell ref="B9:F9"/>
    <mergeCell ref="A10:F10"/>
    <mergeCell ref="B11:F11"/>
    <mergeCell ref="A1:F1"/>
    <mergeCell ref="A3:F3"/>
    <mergeCell ref="B4:F4"/>
    <mergeCell ref="B5:F5"/>
    <mergeCell ref="B6:F6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68"/>
  <sheetViews>
    <sheetView showGridLines="0" zoomScaleNormal="100" workbookViewId="0">
      <pane xSplit="4" ySplit="3" topLeftCell="E4" activePane="bottomRight" state="frozen"/>
      <selection pane="bottomLeft" activeCell="A4" sqref="A4"/>
      <selection pane="topRight" activeCell="E1" sqref="E1"/>
      <selection pane="bottomRight"/>
    </sheetView>
  </sheetViews>
  <sheetFormatPr defaultColWidth="8.7421875" defaultRowHeight="15" x14ac:dyDescent="0.2"/>
  <cols>
    <col min="1" max="1" width="22.05859375" customWidth="1"/>
    <col min="2" max="2" width="16.0078125" customWidth="1"/>
    <col min="3" max="4" width="13.046875" customWidth="1"/>
    <col min="5" max="16" width="9.01171875" customWidth="1"/>
    <col min="17" max="17" width="11.97265625" customWidth="1"/>
    <col min="18" max="19" width="13.98828125" customWidth="1"/>
  </cols>
  <sheetData>
    <row r="1" spans="1:22" ht="24" customHeight="1" x14ac:dyDescent="0.2">
      <c r="A1" s="3" t="s">
        <v>26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3" spans="1:22" ht="27" x14ac:dyDescent="0.2">
      <c r="A3" s="5" t="s">
        <v>27</v>
      </c>
      <c r="B3" s="5" t="s">
        <v>28</v>
      </c>
      <c r="C3" s="5" t="s">
        <v>29</v>
      </c>
      <c r="D3" s="5" t="s">
        <v>30</v>
      </c>
      <c r="E3" s="5" t="s">
        <v>31</v>
      </c>
      <c r="F3" s="5" t="s">
        <v>32</v>
      </c>
      <c r="G3" s="5" t="s">
        <v>33</v>
      </c>
      <c r="H3" s="5" t="s">
        <v>34</v>
      </c>
      <c r="I3" s="5" t="s">
        <v>35</v>
      </c>
      <c r="J3" s="5" t="s">
        <v>36</v>
      </c>
      <c r="K3" s="5" t="s">
        <v>37</v>
      </c>
      <c r="L3" s="5" t="s">
        <v>38</v>
      </c>
      <c r="M3" s="5" t="s">
        <v>39</v>
      </c>
      <c r="N3" s="5" t="s">
        <v>40</v>
      </c>
      <c r="O3" s="5" t="s">
        <v>41</v>
      </c>
      <c r="P3" s="5" t="s">
        <v>42</v>
      </c>
      <c r="Q3" s="5" t="s">
        <v>43</v>
      </c>
      <c r="R3" s="5" t="s">
        <v>44</v>
      </c>
      <c r="S3" s="5" t="s">
        <v>45</v>
      </c>
    </row>
    <row r="4" spans="1:22" x14ac:dyDescent="0.2">
      <c r="A4" s="6" t="s">
        <v>46</v>
      </c>
      <c r="B4" s="6" t="s">
        <v>47</v>
      </c>
      <c r="C4" s="6" t="s">
        <v>48</v>
      </c>
      <c r="D4" s="7" t="str">
        <f>IF(COUNTIF(E4:P4,"&gt;="&amp;Settings!$B$4)=0,"—",INDEX($E$3:$P$3,MATCH(TRUE(),INDEX(E4:P4&gt;=Settings!$B$4,0),0)))</f>
        <v>May</v>
      </c>
      <c r="E4" s="8">
        <v>0</v>
      </c>
      <c r="F4" s="8">
        <v>120000</v>
      </c>
      <c r="G4" s="8">
        <v>150000</v>
      </c>
      <c r="H4" s="8">
        <v>180000</v>
      </c>
      <c r="I4" s="8">
        <v>0</v>
      </c>
      <c r="J4" s="8">
        <v>0</v>
      </c>
      <c r="K4" s="8">
        <v>0</v>
      </c>
      <c r="L4" s="8">
        <v>0</v>
      </c>
      <c r="M4" s="8">
        <v>0</v>
      </c>
      <c r="N4" s="8">
        <v>0</v>
      </c>
      <c r="O4" s="8">
        <v>0</v>
      </c>
      <c r="P4" s="8">
        <v>0</v>
      </c>
      <c r="Q4" s="9">
        <f>COUNTIF(E4:P4,"&gt;="&amp;Settings!$B$4)</f>
        <v>3</v>
      </c>
      <c r="R4" s="10">
        <f>SUM(E4:P4)</f>
        <v>450000</v>
      </c>
      <c r="S4" s="11" t="str">
        <f>IF(P4&gt;=Settings!$B$4,"YES",IF(COUNTIF(E4:P4,"&gt;="&amp;Settings!$B$4)&gt;0,"Check","No"))</f>
        <v>Check</v>
      </c>
    </row>
    <row r="5" spans="1:22" x14ac:dyDescent="0.2">
      <c r="A5" s="12"/>
      <c r="B5" s="12"/>
      <c r="C5" s="12"/>
      <c r="D5" s="7" t="str">
        <f>IF(COUNTIF(E5:P5,"&gt;="&amp;Settings!$B$4)=0,"—",INDEX($E$3:$P$3,MATCH(TRUE(),INDEX(E5:P5&gt;=Settings!$B$4,0),0)))</f>
        <v>—</v>
      </c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9">
        <f>COUNTIF(E5:P5,"&gt;="&amp;Settings!$B$4)</f>
        <v>0</v>
      </c>
      <c r="R5" s="10">
        <f>SUM(E5:P5)</f>
        <v>0</v>
      </c>
      <c r="S5" s="11" t="str">
        <f>IF(P5&gt;=Settings!$B$4,"YES",IF(COUNTIF(E5:P5,"&gt;="&amp;Settings!$B$4)&gt;0,"Check","No"))</f>
        <v>No</v>
      </c>
    </row>
    <row r="6" spans="1:22" x14ac:dyDescent="0.2">
      <c r="A6" s="12"/>
      <c r="B6" s="12"/>
      <c r="C6" s="12"/>
      <c r="D6" s="7" t="str">
        <f>IF(COUNTIF(E6:P6,"&gt;="&amp;Settings!$B$4)=0,"—",INDEX($E$3:$P$3,MATCH(TRUE(),INDEX(E6:P6&gt;=Settings!$B$4,0),0)))</f>
        <v>—</v>
      </c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9">
        <f>COUNTIF(E6:P6,"&gt;="&amp;Settings!$B$4)</f>
        <v>0</v>
      </c>
      <c r="R6" s="10">
        <f>SUM(E6:P6)</f>
        <v>0</v>
      </c>
      <c r="S6" s="11" t="str">
        <f>IF(P6&gt;=Settings!$B$4,"YES",IF(COUNTIF(E6:P6,"&gt;="&amp;Settings!$B$4)&gt;0,"Check","No"))</f>
        <v>No</v>
      </c>
    </row>
    <row r="7" spans="1:22" x14ac:dyDescent="0.2">
      <c r="A7" s="12"/>
      <c r="B7" s="12"/>
      <c r="C7" s="12"/>
      <c r="D7" s="7" t="str">
        <f>IF(COUNTIF(E7:P7,"&gt;="&amp;Settings!$B$4)=0,"—",INDEX($E$3:$P$3,MATCH(TRUE(),INDEX(E7:P7&gt;=Settings!$B$4,0),0)))</f>
        <v>—</v>
      </c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9">
        <f>COUNTIF(E7:P7,"&gt;="&amp;Settings!$B$4)</f>
        <v>0</v>
      </c>
      <c r="R7" s="10">
        <f>SUM(E7:P7)</f>
        <v>0</v>
      </c>
      <c r="S7" s="11" t="str">
        <f>IF(P7&gt;=Settings!$B$4,"YES",IF(COUNTIF(E7:P7,"&gt;="&amp;Settings!$B$4)&gt;0,"Check","No"))</f>
        <v>No</v>
      </c>
    </row>
    <row r="8" spans="1:22" x14ac:dyDescent="0.2">
      <c r="A8" s="12"/>
      <c r="B8" s="12"/>
      <c r="C8" s="12"/>
      <c r="D8" s="7" t="str">
        <f>IF(COUNTIF(E8:P8,"&gt;="&amp;Settings!$B$4)=0,"—",INDEX($E$3:$P$3,MATCH(TRUE(),INDEX(E8:P8&gt;=Settings!$B$4,0),0)))</f>
        <v>—</v>
      </c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9">
        <f>COUNTIF(E8:P8,"&gt;="&amp;Settings!$B$4)</f>
        <v>0</v>
      </c>
      <c r="R8" s="10">
        <f>SUM(E8:P8)</f>
        <v>0</v>
      </c>
      <c r="S8" s="11" t="str">
        <f>IF(P8&gt;=Settings!$B$4,"YES",IF(COUNTIF(E8:P8,"&gt;="&amp;Settings!$B$4)&gt;0,"Check","No"))</f>
        <v>No</v>
      </c>
    </row>
    <row r="9" spans="1:22" x14ac:dyDescent="0.2">
      <c r="A9" s="12"/>
      <c r="B9" s="12"/>
      <c r="C9" s="12"/>
      <c r="D9" s="7" t="str">
        <f>IF(COUNTIF(E9:P9,"&gt;="&amp;Settings!$B$4)=0,"—",INDEX($E$3:$P$3,MATCH(TRUE(),INDEX(E9:P9&gt;=Settings!$B$4,0),0)))</f>
        <v>—</v>
      </c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9">
        <f>COUNTIF(E9:P9,"&gt;="&amp;Settings!$B$4)</f>
        <v>0</v>
      </c>
      <c r="R9" s="10">
        <f>SUM(E9:P9)</f>
        <v>0</v>
      </c>
      <c r="S9" s="11" t="str">
        <f>IF(P9&gt;=Settings!$B$4,"YES",IF(COUNTIF(E9:P9,"&gt;="&amp;Settings!$B$4)&gt;0,"Check","No"))</f>
        <v>No</v>
      </c>
    </row>
    <row r="10" spans="1:22" x14ac:dyDescent="0.2">
      <c r="A10" s="12"/>
      <c r="B10" s="12"/>
      <c r="C10" s="12"/>
      <c r="D10" s="7" t="str">
        <f>IF(COUNTIF(E10:P10,"&gt;="&amp;Settings!$B$4)=0,"—",INDEX($E$3:$P$3,MATCH(TRUE(),INDEX(E10:P10&gt;=Settings!$B$4,0),0)))</f>
        <v>—</v>
      </c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9">
        <f>COUNTIF(E10:P10,"&gt;="&amp;Settings!$B$4)</f>
        <v>0</v>
      </c>
      <c r="R10" s="10">
        <f>SUM(E10:P10)</f>
        <v>0</v>
      </c>
      <c r="S10" s="11" t="str">
        <f>IF(P10&gt;=Settings!$B$4,"YES",IF(COUNTIF(E10:P10,"&gt;="&amp;Settings!$B$4)&gt;0,"Check","No"))</f>
        <v>No</v>
      </c>
    </row>
    <row r="11" spans="1:22" x14ac:dyDescent="0.2">
      <c r="A11" s="12"/>
      <c r="B11" s="12"/>
      <c r="C11" s="12"/>
      <c r="D11" s="7" t="str">
        <f>IF(COUNTIF(E11:P11,"&gt;="&amp;Settings!$B$4)=0,"—",INDEX($E$3:$P$3,MATCH(TRUE(),INDEX(E11:P11&gt;=Settings!$B$4,0),0)))</f>
        <v>—</v>
      </c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9">
        <f>COUNTIF(E11:P11,"&gt;="&amp;Settings!$B$4)</f>
        <v>0</v>
      </c>
      <c r="R11" s="10">
        <f>SUM(E11:P11)</f>
        <v>0</v>
      </c>
      <c r="S11" s="11" t="str">
        <f>IF(P11&gt;=Settings!$B$4,"YES",IF(COUNTIF(E11:P11,"&gt;="&amp;Settings!$B$4)&gt;0,"Check","No"))</f>
        <v>No</v>
      </c>
    </row>
    <row r="12" spans="1:22" x14ac:dyDescent="0.2">
      <c r="A12" s="12"/>
      <c r="B12" s="12"/>
      <c r="C12" s="12"/>
      <c r="D12" s="7" t="str">
        <f>IF(COUNTIF(E12:P12,"&gt;="&amp;Settings!$B$4)=0,"—",INDEX($E$3:$P$3,MATCH(TRUE(),INDEX(E12:P12&gt;=Settings!$B$4,0),0)))</f>
        <v>—</v>
      </c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9">
        <f>COUNTIF(E12:P12,"&gt;="&amp;Settings!$B$4)</f>
        <v>0</v>
      </c>
      <c r="R12" s="10">
        <f>SUM(E12:P12)</f>
        <v>0</v>
      </c>
      <c r="S12" s="11" t="str">
        <f>IF(P12&gt;=Settings!$B$4,"YES",IF(COUNTIF(E12:P12,"&gt;="&amp;Settings!$B$4)&gt;0,"Check","No"))</f>
        <v>No</v>
      </c>
    </row>
    <row r="13" spans="1:22" x14ac:dyDescent="0.2">
      <c r="A13" s="12"/>
      <c r="B13" s="12"/>
      <c r="C13" s="12"/>
      <c r="D13" s="7" t="str">
        <f>IF(COUNTIF(E13:P13,"&gt;="&amp;Settings!$B$4)=0,"—",INDEX($E$3:$P$3,MATCH(TRUE(),INDEX(E13:P13&gt;=Settings!$B$4,0),0)))</f>
        <v>—</v>
      </c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9">
        <f>COUNTIF(E13:P13,"&gt;="&amp;Settings!$B$4)</f>
        <v>0</v>
      </c>
      <c r="R13" s="10">
        <f>SUM(E13:P13)</f>
        <v>0</v>
      </c>
      <c r="S13" s="11" t="str">
        <f>IF(P13&gt;=Settings!$B$4,"YES",IF(COUNTIF(E13:P13,"&gt;="&amp;Settings!$B$4)&gt;0,"Check","No"))</f>
        <v>No</v>
      </c>
    </row>
    <row r="14" spans="1:22" x14ac:dyDescent="0.2">
      <c r="A14" s="12"/>
      <c r="B14" s="12"/>
      <c r="C14" s="12"/>
      <c r="D14" s="7" t="str">
        <f>IF(COUNTIF(E14:P14,"&gt;="&amp;Settings!$B$4)=0,"—",INDEX($E$3:$P$3,MATCH(TRUE(),INDEX(E14:P14&gt;=Settings!$B$4,0),0)))</f>
        <v>—</v>
      </c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9">
        <f>COUNTIF(E14:P14,"&gt;="&amp;Settings!$B$4)</f>
        <v>0</v>
      </c>
      <c r="R14" s="10">
        <f>SUM(E14:P14)</f>
        <v>0</v>
      </c>
      <c r="S14" s="11" t="str">
        <f>IF(P14&gt;=Settings!$B$4,"YES",IF(COUNTIF(E14:P14,"&gt;="&amp;Settings!$B$4)&gt;0,"Check","No"))</f>
        <v>No</v>
      </c>
    </row>
    <row r="15" spans="1:22" x14ac:dyDescent="0.2">
      <c r="A15" s="12"/>
      <c r="B15" s="12"/>
      <c r="C15" s="12"/>
      <c r="D15" s="7" t="str">
        <f>IF(COUNTIF(E15:P15,"&gt;="&amp;Settings!$B$4)=0,"—",INDEX($E$3:$P$3,MATCH(TRUE(),INDEX(E15:P15&gt;=Settings!$B$4,0),0)))</f>
        <v>—</v>
      </c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9">
        <f>COUNTIF(E15:P15,"&gt;="&amp;Settings!$B$4)</f>
        <v>0</v>
      </c>
      <c r="R15" s="10">
        <f>SUM(E15:P15)</f>
        <v>0</v>
      </c>
      <c r="S15" s="11" t="str">
        <f>IF(P15&gt;=Settings!$B$4,"YES",IF(COUNTIF(E15:P15,"&gt;="&amp;Settings!$B$4)&gt;0,"Check","No"))</f>
        <v>No</v>
      </c>
    </row>
    <row r="16" spans="1:22" x14ac:dyDescent="0.2">
      <c r="A16" s="12"/>
      <c r="B16" s="12"/>
      <c r="C16" s="12"/>
      <c r="D16" s="7" t="str">
        <f>IF(COUNTIF(E16:P16,"&gt;="&amp;Settings!$B$4)=0,"—",INDEX($E$3:$P$3,MATCH(TRUE(),INDEX(E16:P16&gt;=Settings!$B$4,0),0)))</f>
        <v>—</v>
      </c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9">
        <f>COUNTIF(E16:P16,"&gt;="&amp;Settings!$B$4)</f>
        <v>0</v>
      </c>
      <c r="R16" s="10">
        <f>SUM(E16:P16)</f>
        <v>0</v>
      </c>
      <c r="S16" s="11" t="str">
        <f>IF(P16&gt;=Settings!$B$4,"YES",IF(COUNTIF(E16:P16,"&gt;="&amp;Settings!$B$4)&gt;0,"Check","No"))</f>
        <v>No</v>
      </c>
    </row>
    <row r="17" spans="1:19" x14ac:dyDescent="0.2">
      <c r="A17" s="12"/>
      <c r="B17" s="12"/>
      <c r="C17" s="12"/>
      <c r="D17" s="7" t="str">
        <f>IF(COUNTIF(E17:P17,"&gt;="&amp;Settings!$B$4)=0,"—",INDEX($E$3:$P$3,MATCH(TRUE(),INDEX(E17:P17&gt;=Settings!$B$4,0),0)))</f>
        <v>—</v>
      </c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9">
        <f>COUNTIF(E17:P17,"&gt;="&amp;Settings!$B$4)</f>
        <v>0</v>
      </c>
      <c r="R17" s="10">
        <f>SUM(E17:P17)</f>
        <v>0</v>
      </c>
      <c r="S17" s="11" t="str">
        <f>IF(P17&gt;=Settings!$B$4,"YES",IF(COUNTIF(E17:P17,"&gt;="&amp;Settings!$B$4)&gt;0,"Check","No"))</f>
        <v>No</v>
      </c>
    </row>
    <row r="18" spans="1:19" x14ac:dyDescent="0.2">
      <c r="A18" s="12"/>
      <c r="B18" s="12"/>
      <c r="C18" s="12"/>
      <c r="D18" s="7" t="str">
        <f>IF(COUNTIF(E18:P18,"&gt;="&amp;Settings!$B$4)=0,"—",INDEX($E$3:$P$3,MATCH(TRUE(),INDEX(E18:P18&gt;=Settings!$B$4,0),0)))</f>
        <v>—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9">
        <f>COUNTIF(E18:P18,"&gt;="&amp;Settings!$B$4)</f>
        <v>0</v>
      </c>
      <c r="R18" s="10">
        <f>SUM(E18:P18)</f>
        <v>0</v>
      </c>
      <c r="S18" s="11" t="str">
        <f>IF(P18&gt;=Settings!$B$4,"YES",IF(COUNTIF(E18:P18,"&gt;="&amp;Settings!$B$4)&gt;0,"Check","No"))</f>
        <v>No</v>
      </c>
    </row>
    <row r="19" spans="1:19" x14ac:dyDescent="0.2">
      <c r="A19" s="12"/>
      <c r="B19" s="12"/>
      <c r="C19" s="12"/>
      <c r="D19" s="7" t="str">
        <f>IF(COUNTIF(E19:P19,"&gt;="&amp;Settings!$B$4)=0,"—",INDEX($E$3:$P$3,MATCH(TRUE(),INDEX(E19:P19&gt;=Settings!$B$4,0),0)))</f>
        <v>—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9">
        <f>COUNTIF(E19:P19,"&gt;="&amp;Settings!$B$4)</f>
        <v>0</v>
      </c>
      <c r="R19" s="10">
        <f>SUM(E19:P19)</f>
        <v>0</v>
      </c>
      <c r="S19" s="11" t="str">
        <f>IF(P19&gt;=Settings!$B$4,"YES",IF(COUNTIF(E19:P19,"&gt;="&amp;Settings!$B$4)&gt;0,"Check","No"))</f>
        <v>No</v>
      </c>
    </row>
    <row r="20" spans="1:19" x14ac:dyDescent="0.2">
      <c r="A20" s="12"/>
      <c r="B20" s="12"/>
      <c r="C20" s="12"/>
      <c r="D20" s="7" t="str">
        <f>IF(COUNTIF(E20:P20,"&gt;="&amp;Settings!$B$4)=0,"—",INDEX($E$3:$P$3,MATCH(TRUE(),INDEX(E20:P20&gt;=Settings!$B$4,0),0)))</f>
        <v>—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9">
        <f>COUNTIF(E20:P20,"&gt;="&amp;Settings!$B$4)</f>
        <v>0</v>
      </c>
      <c r="R20" s="10">
        <f>SUM(E20:P20)</f>
        <v>0</v>
      </c>
      <c r="S20" s="11" t="str">
        <f>IF(P20&gt;=Settings!$B$4,"YES",IF(COUNTIF(E20:P20,"&gt;="&amp;Settings!$B$4)&gt;0,"Check","No"))</f>
        <v>No</v>
      </c>
    </row>
    <row r="21" spans="1:19" x14ac:dyDescent="0.2">
      <c r="A21" s="12"/>
      <c r="B21" s="12"/>
      <c r="C21" s="12"/>
      <c r="D21" s="7" t="str">
        <f>IF(COUNTIF(E21:P21,"&gt;="&amp;Settings!$B$4)=0,"—",INDEX($E$3:$P$3,MATCH(TRUE(),INDEX(E21:P21&gt;=Settings!$B$4,0),0)))</f>
        <v>—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9">
        <f>COUNTIF(E21:P21,"&gt;="&amp;Settings!$B$4)</f>
        <v>0</v>
      </c>
      <c r="R21" s="10">
        <f>SUM(E21:P21)</f>
        <v>0</v>
      </c>
      <c r="S21" s="11" t="str">
        <f>IF(P21&gt;=Settings!$B$4,"YES",IF(COUNTIF(E21:P21,"&gt;="&amp;Settings!$B$4)&gt;0,"Check","No"))</f>
        <v>No</v>
      </c>
    </row>
    <row r="22" spans="1:19" x14ac:dyDescent="0.2">
      <c r="A22" s="12"/>
      <c r="B22" s="12"/>
      <c r="C22" s="12"/>
      <c r="D22" s="7" t="str">
        <f>IF(COUNTIF(E22:P22,"&gt;="&amp;Settings!$B$4)=0,"—",INDEX($E$3:$P$3,MATCH(TRUE(),INDEX(E22:P22&gt;=Settings!$B$4,0),0)))</f>
        <v>—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9">
        <f>COUNTIF(E22:P22,"&gt;="&amp;Settings!$B$4)</f>
        <v>0</v>
      </c>
      <c r="R22" s="10">
        <f>SUM(E22:P22)</f>
        <v>0</v>
      </c>
      <c r="S22" s="11" t="str">
        <f>IF(P22&gt;=Settings!$B$4,"YES",IF(COUNTIF(E22:P22,"&gt;="&amp;Settings!$B$4)&gt;0,"Check","No"))</f>
        <v>No</v>
      </c>
    </row>
    <row r="23" spans="1:19" x14ac:dyDescent="0.2">
      <c r="A23" s="12"/>
      <c r="B23" s="12"/>
      <c r="C23" s="12"/>
      <c r="D23" s="7" t="str">
        <f>IF(COUNTIF(E23:P23,"&gt;="&amp;Settings!$B$4)=0,"—",INDEX($E$3:$P$3,MATCH(TRUE(),INDEX(E23:P23&gt;=Settings!$B$4,0),0)))</f>
        <v>—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9">
        <f>COUNTIF(E23:P23,"&gt;="&amp;Settings!$B$4)</f>
        <v>0</v>
      </c>
      <c r="R23" s="10">
        <f>SUM(E23:P23)</f>
        <v>0</v>
      </c>
      <c r="S23" s="11" t="str">
        <f>IF(P23&gt;=Settings!$B$4,"YES",IF(COUNTIF(E23:P23,"&gt;="&amp;Settings!$B$4)&gt;0,"Check","No"))</f>
        <v>No</v>
      </c>
    </row>
    <row r="24" spans="1:19" x14ac:dyDescent="0.2">
      <c r="A24" s="12"/>
      <c r="B24" s="12"/>
      <c r="C24" s="12"/>
      <c r="D24" s="7" t="str">
        <f>IF(COUNTIF(E24:P24,"&gt;="&amp;Settings!$B$4)=0,"—",INDEX($E$3:$P$3,MATCH(TRUE(),INDEX(E24:P24&gt;=Settings!$B$4,0),0)))</f>
        <v>—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9">
        <f>COUNTIF(E24:P24,"&gt;="&amp;Settings!$B$4)</f>
        <v>0</v>
      </c>
      <c r="R24" s="10">
        <f>SUM(E24:P24)</f>
        <v>0</v>
      </c>
      <c r="S24" s="11" t="str">
        <f>IF(P24&gt;=Settings!$B$4,"YES",IF(COUNTIF(E24:P24,"&gt;="&amp;Settings!$B$4)&gt;0,"Check","No"))</f>
        <v>No</v>
      </c>
    </row>
    <row r="25" spans="1:19" x14ac:dyDescent="0.2">
      <c r="A25" s="12"/>
      <c r="B25" s="12"/>
      <c r="C25" s="12"/>
      <c r="D25" s="7" t="str">
        <f>IF(COUNTIF(E25:P25,"&gt;="&amp;Settings!$B$4)=0,"—",INDEX($E$3:$P$3,MATCH(TRUE(),INDEX(E25:P25&gt;=Settings!$B$4,0),0)))</f>
        <v>—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9">
        <f>COUNTIF(E25:P25,"&gt;="&amp;Settings!$B$4)</f>
        <v>0</v>
      </c>
      <c r="R25" s="10">
        <f>SUM(E25:P25)</f>
        <v>0</v>
      </c>
      <c r="S25" s="11" t="str">
        <f>IF(P25&gt;=Settings!$B$4,"YES",IF(COUNTIF(E25:P25,"&gt;="&amp;Settings!$B$4)&gt;0,"Check","No"))</f>
        <v>No</v>
      </c>
    </row>
    <row r="26" spans="1:19" x14ac:dyDescent="0.2">
      <c r="A26" s="12"/>
      <c r="B26" s="12"/>
      <c r="C26" s="12"/>
      <c r="D26" s="7" t="str">
        <f>IF(COUNTIF(E26:P26,"&gt;="&amp;Settings!$B$4)=0,"—",INDEX($E$3:$P$3,MATCH(TRUE(),INDEX(E26:P26&gt;=Settings!$B$4,0),0)))</f>
        <v>—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9">
        <f>COUNTIF(E26:P26,"&gt;="&amp;Settings!$B$4)</f>
        <v>0</v>
      </c>
      <c r="R26" s="10">
        <f>SUM(E26:P26)</f>
        <v>0</v>
      </c>
      <c r="S26" s="11" t="str">
        <f>IF(P26&gt;=Settings!$B$4,"YES",IF(COUNTIF(E26:P26,"&gt;="&amp;Settings!$B$4)&gt;0,"Check","No"))</f>
        <v>No</v>
      </c>
    </row>
    <row r="27" spans="1:19" x14ac:dyDescent="0.2">
      <c r="A27" s="12"/>
      <c r="B27" s="12"/>
      <c r="C27" s="12"/>
      <c r="D27" s="7" t="str">
        <f>IF(COUNTIF(E27:P27,"&gt;="&amp;Settings!$B$4)=0,"—",INDEX($E$3:$P$3,MATCH(TRUE(),INDEX(E27:P27&gt;=Settings!$B$4,0),0)))</f>
        <v>—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9">
        <f>COUNTIF(E27:P27,"&gt;="&amp;Settings!$B$4)</f>
        <v>0</v>
      </c>
      <c r="R27" s="10">
        <f>SUM(E27:P27)</f>
        <v>0</v>
      </c>
      <c r="S27" s="11" t="str">
        <f>IF(P27&gt;=Settings!$B$4,"YES",IF(COUNTIF(E27:P27,"&gt;="&amp;Settings!$B$4)&gt;0,"Check","No"))</f>
        <v>No</v>
      </c>
    </row>
    <row r="28" spans="1:19" x14ac:dyDescent="0.2">
      <c r="A28" s="12"/>
      <c r="B28" s="12"/>
      <c r="C28" s="12"/>
      <c r="D28" s="7" t="str">
        <f>IF(COUNTIF(E28:P28,"&gt;="&amp;Settings!$B$4)=0,"—",INDEX($E$3:$P$3,MATCH(TRUE(),INDEX(E28:P28&gt;=Settings!$B$4,0),0)))</f>
        <v>—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9">
        <f>COUNTIF(E28:P28,"&gt;="&amp;Settings!$B$4)</f>
        <v>0</v>
      </c>
      <c r="R28" s="10">
        <f>SUM(E28:P28)</f>
        <v>0</v>
      </c>
      <c r="S28" s="11" t="str">
        <f>IF(P28&gt;=Settings!$B$4,"YES",IF(COUNTIF(E28:P28,"&gt;="&amp;Settings!$B$4)&gt;0,"Check","No"))</f>
        <v>No</v>
      </c>
    </row>
    <row r="29" spans="1:19" x14ac:dyDescent="0.2">
      <c r="A29" s="12"/>
      <c r="B29" s="12"/>
      <c r="C29" s="12"/>
      <c r="D29" s="7" t="str">
        <f>IF(COUNTIF(E29:P29,"&gt;="&amp;Settings!$B$4)=0,"—",INDEX($E$3:$P$3,MATCH(TRUE(),INDEX(E29:P29&gt;=Settings!$B$4,0),0)))</f>
        <v>—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9">
        <f>COUNTIF(E29:P29,"&gt;="&amp;Settings!$B$4)</f>
        <v>0</v>
      </c>
      <c r="R29" s="10">
        <f>SUM(E29:P29)</f>
        <v>0</v>
      </c>
      <c r="S29" s="11" t="str">
        <f>IF(P29&gt;=Settings!$B$4,"YES",IF(COUNTIF(E29:P29,"&gt;="&amp;Settings!$B$4)&gt;0,"Check","No"))</f>
        <v>No</v>
      </c>
    </row>
    <row r="30" spans="1:19" x14ac:dyDescent="0.2">
      <c r="A30" s="12"/>
      <c r="B30" s="12"/>
      <c r="C30" s="12"/>
      <c r="D30" s="7" t="str">
        <f>IF(COUNTIF(E30:P30,"&gt;="&amp;Settings!$B$4)=0,"—",INDEX($E$3:$P$3,MATCH(TRUE(),INDEX(E30:P30&gt;=Settings!$B$4,0),0)))</f>
        <v>—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9">
        <f>COUNTIF(E30:P30,"&gt;="&amp;Settings!$B$4)</f>
        <v>0</v>
      </c>
      <c r="R30" s="10">
        <f>SUM(E30:P30)</f>
        <v>0</v>
      </c>
      <c r="S30" s="11" t="str">
        <f>IF(P30&gt;=Settings!$B$4,"YES",IF(COUNTIF(E30:P30,"&gt;="&amp;Settings!$B$4)&gt;0,"Check","No"))</f>
        <v>No</v>
      </c>
    </row>
    <row r="31" spans="1:19" x14ac:dyDescent="0.2">
      <c r="A31" s="12"/>
      <c r="B31" s="12"/>
      <c r="C31" s="12"/>
      <c r="D31" s="7" t="str">
        <f>IF(COUNTIF(E31:P31,"&gt;="&amp;Settings!$B$4)=0,"—",INDEX($E$3:$P$3,MATCH(TRUE(),INDEX(E31:P31&gt;=Settings!$B$4,0),0)))</f>
        <v>—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9">
        <f>COUNTIF(E31:P31,"&gt;="&amp;Settings!$B$4)</f>
        <v>0</v>
      </c>
      <c r="R31" s="10">
        <f>SUM(E31:P31)</f>
        <v>0</v>
      </c>
      <c r="S31" s="11" t="str">
        <f>IF(P31&gt;=Settings!$B$4,"YES",IF(COUNTIF(E31:P31,"&gt;="&amp;Settings!$B$4)&gt;0,"Check","No"))</f>
        <v>No</v>
      </c>
    </row>
    <row r="32" spans="1:19" x14ac:dyDescent="0.2">
      <c r="A32" s="12"/>
      <c r="B32" s="12"/>
      <c r="C32" s="12"/>
      <c r="D32" s="7" t="str">
        <f>IF(COUNTIF(E32:P32,"&gt;="&amp;Settings!$B$4)=0,"—",INDEX($E$3:$P$3,MATCH(TRUE(),INDEX(E32:P32&gt;=Settings!$B$4,0),0)))</f>
        <v>—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9">
        <f>COUNTIF(E32:P32,"&gt;="&amp;Settings!$B$4)</f>
        <v>0</v>
      </c>
      <c r="R32" s="10">
        <f>SUM(E32:P32)</f>
        <v>0</v>
      </c>
      <c r="S32" s="11" t="str">
        <f>IF(P32&gt;=Settings!$B$4,"YES",IF(COUNTIF(E32:P32,"&gt;="&amp;Settings!$B$4)&gt;0,"Check","No"))</f>
        <v>No</v>
      </c>
    </row>
    <row r="33" spans="1:19" x14ac:dyDescent="0.2">
      <c r="A33" s="12"/>
      <c r="B33" s="12"/>
      <c r="C33" s="12"/>
      <c r="D33" s="7" t="str">
        <f>IF(COUNTIF(E33:P33,"&gt;="&amp;Settings!$B$4)=0,"—",INDEX($E$3:$P$3,MATCH(TRUE(),INDEX(E33:P33&gt;=Settings!$B$4,0),0)))</f>
        <v>—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9">
        <f>COUNTIF(E33:P33,"&gt;="&amp;Settings!$B$4)</f>
        <v>0</v>
      </c>
      <c r="R33" s="10">
        <f>SUM(E33:P33)</f>
        <v>0</v>
      </c>
      <c r="S33" s="11" t="str">
        <f>IF(P33&gt;=Settings!$B$4,"YES",IF(COUNTIF(E33:P33,"&gt;="&amp;Settings!$B$4)&gt;0,"Check","No"))</f>
        <v>No</v>
      </c>
    </row>
    <row r="34" spans="1:19" x14ac:dyDescent="0.2">
      <c r="A34" s="12"/>
      <c r="B34" s="12"/>
      <c r="C34" s="12"/>
      <c r="D34" s="7" t="str">
        <f>IF(COUNTIF(E34:P34,"&gt;="&amp;Settings!$B$4)=0,"—",INDEX($E$3:$P$3,MATCH(TRUE(),INDEX(E34:P34&gt;=Settings!$B$4,0),0)))</f>
        <v>—</v>
      </c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9">
        <f>COUNTIF(E34:P34,"&gt;="&amp;Settings!$B$4)</f>
        <v>0</v>
      </c>
      <c r="R34" s="10">
        <f>SUM(E34:P34)</f>
        <v>0</v>
      </c>
      <c r="S34" s="11" t="str">
        <f>IF(P34&gt;=Settings!$B$4,"YES",IF(COUNTIF(E34:P34,"&gt;="&amp;Settings!$B$4)&gt;0,"Check","No"))</f>
        <v>No</v>
      </c>
    </row>
    <row r="35" spans="1:19" x14ac:dyDescent="0.2">
      <c r="A35" s="12"/>
      <c r="B35" s="12"/>
      <c r="C35" s="12"/>
      <c r="D35" s="7" t="str">
        <f>IF(COUNTIF(E35:P35,"&gt;="&amp;Settings!$B$4)=0,"—",INDEX($E$3:$P$3,MATCH(TRUE(),INDEX(E35:P35&gt;=Settings!$B$4,0),0)))</f>
        <v>—</v>
      </c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9">
        <f>COUNTIF(E35:P35,"&gt;="&amp;Settings!$B$4)</f>
        <v>0</v>
      </c>
      <c r="R35" s="10">
        <f>SUM(E35:P35)</f>
        <v>0</v>
      </c>
      <c r="S35" s="11" t="str">
        <f>IF(P35&gt;=Settings!$B$4,"YES",IF(COUNTIF(E35:P35,"&gt;="&amp;Settings!$B$4)&gt;0,"Check","No"))</f>
        <v>No</v>
      </c>
    </row>
    <row r="36" spans="1:19" x14ac:dyDescent="0.2">
      <c r="A36" s="12"/>
      <c r="B36" s="12"/>
      <c r="C36" s="12"/>
      <c r="D36" s="7" t="str">
        <f>IF(COUNTIF(E36:P36,"&gt;="&amp;Settings!$B$4)=0,"—",INDEX($E$3:$P$3,MATCH(TRUE(),INDEX(E36:P36&gt;=Settings!$B$4,0),0)))</f>
        <v>—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9">
        <f>COUNTIF(E36:P36,"&gt;="&amp;Settings!$B$4)</f>
        <v>0</v>
      </c>
      <c r="R36" s="10">
        <f>SUM(E36:P36)</f>
        <v>0</v>
      </c>
      <c r="S36" s="11" t="str">
        <f>IF(P36&gt;=Settings!$B$4,"YES",IF(COUNTIF(E36:P36,"&gt;="&amp;Settings!$B$4)&gt;0,"Check","No"))</f>
        <v>No</v>
      </c>
    </row>
    <row r="37" spans="1:19" x14ac:dyDescent="0.2">
      <c r="A37" s="12"/>
      <c r="B37" s="12"/>
      <c r="C37" s="12"/>
      <c r="D37" s="7" t="str">
        <f>IF(COUNTIF(E37:P37,"&gt;="&amp;Settings!$B$4)=0,"—",INDEX($E$3:$P$3,MATCH(TRUE(),INDEX(E37:P37&gt;=Settings!$B$4,0),0)))</f>
        <v>—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9">
        <f>COUNTIF(E37:P37,"&gt;="&amp;Settings!$B$4)</f>
        <v>0</v>
      </c>
      <c r="R37" s="10">
        <f>SUM(E37:P37)</f>
        <v>0</v>
      </c>
      <c r="S37" s="11" t="str">
        <f>IF(P37&gt;=Settings!$B$4,"YES",IF(COUNTIF(E37:P37,"&gt;="&amp;Settings!$B$4)&gt;0,"Check","No"))</f>
        <v>No</v>
      </c>
    </row>
    <row r="38" spans="1:19" x14ac:dyDescent="0.2">
      <c r="A38" s="12"/>
      <c r="B38" s="12"/>
      <c r="C38" s="12"/>
      <c r="D38" s="7" t="str">
        <f>IF(COUNTIF(E38:P38,"&gt;="&amp;Settings!$B$4)=0,"—",INDEX($E$3:$P$3,MATCH(TRUE(),INDEX(E38:P38&gt;=Settings!$B$4,0),0)))</f>
        <v>—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9">
        <f>COUNTIF(E38:P38,"&gt;="&amp;Settings!$B$4)</f>
        <v>0</v>
      </c>
      <c r="R38" s="10">
        <f>SUM(E38:P38)</f>
        <v>0</v>
      </c>
      <c r="S38" s="11" t="str">
        <f>IF(P38&gt;=Settings!$B$4,"YES",IF(COUNTIF(E38:P38,"&gt;="&amp;Settings!$B$4)&gt;0,"Check","No"))</f>
        <v>No</v>
      </c>
    </row>
    <row r="39" spans="1:19" x14ac:dyDescent="0.2">
      <c r="A39" s="12"/>
      <c r="B39" s="12"/>
      <c r="C39" s="12"/>
      <c r="D39" s="7" t="str">
        <f>IF(COUNTIF(E39:P39,"&gt;="&amp;Settings!$B$4)=0,"—",INDEX($E$3:$P$3,MATCH(TRUE(),INDEX(E39:P39&gt;=Settings!$B$4,0),0)))</f>
        <v>—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9">
        <f>COUNTIF(E39:P39,"&gt;="&amp;Settings!$B$4)</f>
        <v>0</v>
      </c>
      <c r="R39" s="10">
        <f>SUM(E39:P39)</f>
        <v>0</v>
      </c>
      <c r="S39" s="11" t="str">
        <f>IF(P39&gt;=Settings!$B$4,"YES",IF(COUNTIF(E39:P39,"&gt;="&amp;Settings!$B$4)&gt;0,"Check","No"))</f>
        <v>No</v>
      </c>
    </row>
    <row r="40" spans="1:19" x14ac:dyDescent="0.2">
      <c r="A40" s="12"/>
      <c r="B40" s="12"/>
      <c r="C40" s="12"/>
      <c r="D40" s="7" t="str">
        <f>IF(COUNTIF(E40:P40,"&gt;="&amp;Settings!$B$4)=0,"—",INDEX($E$3:$P$3,MATCH(TRUE(),INDEX(E40:P40&gt;=Settings!$B$4,0),0)))</f>
        <v>—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9">
        <f>COUNTIF(E40:P40,"&gt;="&amp;Settings!$B$4)</f>
        <v>0</v>
      </c>
      <c r="R40" s="10">
        <f>SUM(E40:P40)</f>
        <v>0</v>
      </c>
      <c r="S40" s="11" t="str">
        <f>IF(P40&gt;=Settings!$B$4,"YES",IF(COUNTIF(E40:P40,"&gt;="&amp;Settings!$B$4)&gt;0,"Check","No"))</f>
        <v>No</v>
      </c>
    </row>
    <row r="41" spans="1:19" x14ac:dyDescent="0.2">
      <c r="A41" s="12"/>
      <c r="B41" s="12"/>
      <c r="C41" s="12"/>
      <c r="D41" s="7" t="str">
        <f>IF(COUNTIF(E41:P41,"&gt;="&amp;Settings!$B$4)=0,"—",INDEX($E$3:$P$3,MATCH(TRUE(),INDEX(E41:P41&gt;=Settings!$B$4,0),0)))</f>
        <v>—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9">
        <f>COUNTIF(E41:P41,"&gt;="&amp;Settings!$B$4)</f>
        <v>0</v>
      </c>
      <c r="R41" s="10">
        <f>SUM(E41:P41)</f>
        <v>0</v>
      </c>
      <c r="S41" s="11" t="str">
        <f>IF(P41&gt;=Settings!$B$4,"YES",IF(COUNTIF(E41:P41,"&gt;="&amp;Settings!$B$4)&gt;0,"Check","No"))</f>
        <v>No</v>
      </c>
    </row>
    <row r="42" spans="1:19" x14ac:dyDescent="0.2">
      <c r="A42" s="12"/>
      <c r="B42" s="12"/>
      <c r="C42" s="12"/>
      <c r="D42" s="7" t="str">
        <f>IF(COUNTIF(E42:P42,"&gt;="&amp;Settings!$B$4)=0,"—",INDEX($E$3:$P$3,MATCH(TRUE(),INDEX(E42:P42&gt;=Settings!$B$4,0),0)))</f>
        <v>—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9">
        <f>COUNTIF(E42:P42,"&gt;="&amp;Settings!$B$4)</f>
        <v>0</v>
      </c>
      <c r="R42" s="10">
        <f>SUM(E42:P42)</f>
        <v>0</v>
      </c>
      <c r="S42" s="11" t="str">
        <f>IF(P42&gt;=Settings!$B$4,"YES",IF(COUNTIF(E42:P42,"&gt;="&amp;Settings!$B$4)&gt;0,"Check","No"))</f>
        <v>No</v>
      </c>
    </row>
    <row r="43" spans="1:19" x14ac:dyDescent="0.2">
      <c r="A43" s="12"/>
      <c r="B43" s="12"/>
      <c r="C43" s="12"/>
      <c r="D43" s="7" t="str">
        <f>IF(COUNTIF(E43:P43,"&gt;="&amp;Settings!$B$4)=0,"—",INDEX($E$3:$P$3,MATCH(TRUE(),INDEX(E43:P43&gt;=Settings!$B$4,0),0)))</f>
        <v>—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9">
        <f>COUNTIF(E43:P43,"&gt;="&amp;Settings!$B$4)</f>
        <v>0</v>
      </c>
      <c r="R43" s="10">
        <f>SUM(E43:P43)</f>
        <v>0</v>
      </c>
      <c r="S43" s="11" t="str">
        <f>IF(P43&gt;=Settings!$B$4,"YES",IF(COUNTIF(E43:P43,"&gt;="&amp;Settings!$B$4)&gt;0,"Check","No"))</f>
        <v>No</v>
      </c>
    </row>
    <row r="44" spans="1:19" x14ac:dyDescent="0.2">
      <c r="A44" s="12"/>
      <c r="B44" s="12"/>
      <c r="C44" s="12"/>
      <c r="D44" s="7" t="str">
        <f>IF(COUNTIF(E44:P44,"&gt;="&amp;Settings!$B$4)=0,"—",INDEX($E$3:$P$3,MATCH(TRUE(),INDEX(E44:P44&gt;=Settings!$B$4,0),0)))</f>
        <v>—</v>
      </c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9">
        <f>COUNTIF(E44:P44,"&gt;="&amp;Settings!$B$4)</f>
        <v>0</v>
      </c>
      <c r="R44" s="10">
        <f>SUM(E44:P44)</f>
        <v>0</v>
      </c>
      <c r="S44" s="11" t="str">
        <f>IF(P44&gt;=Settings!$B$4,"YES",IF(COUNTIF(E44:P44,"&gt;="&amp;Settings!$B$4)&gt;0,"Check","No"))</f>
        <v>No</v>
      </c>
    </row>
    <row r="45" spans="1:19" x14ac:dyDescent="0.2">
      <c r="A45" s="12"/>
      <c r="B45" s="12"/>
      <c r="C45" s="12"/>
      <c r="D45" s="7" t="str">
        <f>IF(COUNTIF(E45:P45,"&gt;="&amp;Settings!$B$4)=0,"—",INDEX($E$3:$P$3,MATCH(TRUE(),INDEX(E45:P45&gt;=Settings!$B$4,0),0)))</f>
        <v>—</v>
      </c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9">
        <f>COUNTIF(E45:P45,"&gt;="&amp;Settings!$B$4)</f>
        <v>0</v>
      </c>
      <c r="R45" s="10">
        <f>SUM(E45:P45)</f>
        <v>0</v>
      </c>
      <c r="S45" s="11" t="str">
        <f>IF(P45&gt;=Settings!$B$4,"YES",IF(COUNTIF(E45:P45,"&gt;="&amp;Settings!$B$4)&gt;0,"Check","No"))</f>
        <v>No</v>
      </c>
    </row>
    <row r="46" spans="1:19" x14ac:dyDescent="0.2">
      <c r="A46" s="12"/>
      <c r="B46" s="12"/>
      <c r="C46" s="12"/>
      <c r="D46" s="7" t="str">
        <f>IF(COUNTIF(E46:P46,"&gt;="&amp;Settings!$B$4)=0,"—",INDEX($E$3:$P$3,MATCH(TRUE(),INDEX(E46:P46&gt;=Settings!$B$4,0),0)))</f>
        <v>—</v>
      </c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9">
        <f>COUNTIF(E46:P46,"&gt;="&amp;Settings!$B$4)</f>
        <v>0</v>
      </c>
      <c r="R46" s="10">
        <f>SUM(E46:P46)</f>
        <v>0</v>
      </c>
      <c r="S46" s="11" t="str">
        <f>IF(P46&gt;=Settings!$B$4,"YES",IF(COUNTIF(E46:P46,"&gt;="&amp;Settings!$B$4)&gt;0,"Check","No"))</f>
        <v>No</v>
      </c>
    </row>
    <row r="47" spans="1:19" x14ac:dyDescent="0.2">
      <c r="A47" s="12"/>
      <c r="B47" s="12"/>
      <c r="C47" s="12"/>
      <c r="D47" s="7" t="str">
        <f>IF(COUNTIF(E47:P47,"&gt;="&amp;Settings!$B$4)=0,"—",INDEX($E$3:$P$3,MATCH(TRUE(),INDEX(E47:P47&gt;=Settings!$B$4,0),0)))</f>
        <v>—</v>
      </c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9">
        <f>COUNTIF(E47:P47,"&gt;="&amp;Settings!$B$4)</f>
        <v>0</v>
      </c>
      <c r="R47" s="10">
        <f>SUM(E47:P47)</f>
        <v>0</v>
      </c>
      <c r="S47" s="11" t="str">
        <f>IF(P47&gt;=Settings!$B$4,"YES",IF(COUNTIF(E47:P47,"&gt;="&amp;Settings!$B$4)&gt;0,"Check","No"))</f>
        <v>No</v>
      </c>
    </row>
    <row r="48" spans="1:19" x14ac:dyDescent="0.2">
      <c r="A48" s="12"/>
      <c r="B48" s="12"/>
      <c r="C48" s="12"/>
      <c r="D48" s="7" t="str">
        <f>IF(COUNTIF(E48:P48,"&gt;="&amp;Settings!$B$4)=0,"—",INDEX($E$3:$P$3,MATCH(TRUE(),INDEX(E48:P48&gt;=Settings!$B$4,0),0)))</f>
        <v>—</v>
      </c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9">
        <f>COUNTIF(E48:P48,"&gt;="&amp;Settings!$B$4)</f>
        <v>0</v>
      </c>
      <c r="R48" s="10">
        <f>SUM(E48:P48)</f>
        <v>0</v>
      </c>
      <c r="S48" s="11" t="str">
        <f>IF(P48&gt;=Settings!$B$4,"YES",IF(COUNTIF(E48:P48,"&gt;="&amp;Settings!$B$4)&gt;0,"Check","No"))</f>
        <v>No</v>
      </c>
    </row>
    <row r="49" spans="1:19" x14ac:dyDescent="0.2">
      <c r="A49" s="12"/>
      <c r="B49" s="12"/>
      <c r="C49" s="12"/>
      <c r="D49" s="7" t="str">
        <f>IF(COUNTIF(E49:P49,"&gt;="&amp;Settings!$B$4)=0,"—",INDEX($E$3:$P$3,MATCH(TRUE(),INDEX(E49:P49&gt;=Settings!$B$4,0),0)))</f>
        <v>—</v>
      </c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9">
        <f>COUNTIF(E49:P49,"&gt;="&amp;Settings!$B$4)</f>
        <v>0</v>
      </c>
      <c r="R49" s="10">
        <f>SUM(E49:P49)</f>
        <v>0</v>
      </c>
      <c r="S49" s="11" t="str">
        <f>IF(P49&gt;=Settings!$B$4,"YES",IF(COUNTIF(E49:P49,"&gt;="&amp;Settings!$B$4)&gt;0,"Check","No"))</f>
        <v>No</v>
      </c>
    </row>
    <row r="50" spans="1:19" x14ac:dyDescent="0.2">
      <c r="A50" s="12"/>
      <c r="B50" s="12"/>
      <c r="C50" s="12"/>
      <c r="D50" s="7" t="str">
        <f>IF(COUNTIF(E50:P50,"&gt;="&amp;Settings!$B$4)=0,"—",INDEX($E$3:$P$3,MATCH(TRUE(),INDEX(E50:P50&gt;=Settings!$B$4,0),0)))</f>
        <v>—</v>
      </c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9">
        <f>COUNTIF(E50:P50,"&gt;="&amp;Settings!$B$4)</f>
        <v>0</v>
      </c>
      <c r="R50" s="10">
        <f>SUM(E50:P50)</f>
        <v>0</v>
      </c>
      <c r="S50" s="11" t="str">
        <f>IF(P50&gt;=Settings!$B$4,"YES",IF(COUNTIF(E50:P50,"&gt;="&amp;Settings!$B$4)&gt;0,"Check","No"))</f>
        <v>No</v>
      </c>
    </row>
    <row r="51" spans="1:19" x14ac:dyDescent="0.2">
      <c r="A51" s="12"/>
      <c r="B51" s="12"/>
      <c r="C51" s="12"/>
      <c r="D51" s="7" t="str">
        <f>IF(COUNTIF(E51:P51,"&gt;="&amp;Settings!$B$4)=0,"—",INDEX($E$3:$P$3,MATCH(TRUE(),INDEX(E51:P51&gt;=Settings!$B$4,0),0)))</f>
        <v>—</v>
      </c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9">
        <f>COUNTIF(E51:P51,"&gt;="&amp;Settings!$B$4)</f>
        <v>0</v>
      </c>
      <c r="R51" s="10">
        <f>SUM(E51:P51)</f>
        <v>0</v>
      </c>
      <c r="S51" s="11" t="str">
        <f>IF(P51&gt;=Settings!$B$4,"YES",IF(COUNTIF(E51:P51,"&gt;="&amp;Settings!$B$4)&gt;0,"Check","No"))</f>
        <v>No</v>
      </c>
    </row>
    <row r="52" spans="1:19" x14ac:dyDescent="0.2">
      <c r="A52" s="12"/>
      <c r="B52" s="12"/>
      <c r="C52" s="12"/>
      <c r="D52" s="7" t="str">
        <f>IF(COUNTIF(E52:P52,"&gt;="&amp;Settings!$B$4)=0,"—",INDEX($E$3:$P$3,MATCH(TRUE(),INDEX(E52:P52&gt;=Settings!$B$4,0),0)))</f>
        <v>—</v>
      </c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9">
        <f>COUNTIF(E52:P52,"&gt;="&amp;Settings!$B$4)</f>
        <v>0</v>
      </c>
      <c r="R52" s="10">
        <f>SUM(E52:P52)</f>
        <v>0</v>
      </c>
      <c r="S52" s="11" t="str">
        <f>IF(P52&gt;=Settings!$B$4,"YES",IF(COUNTIF(E52:P52,"&gt;="&amp;Settings!$B$4)&gt;0,"Check","No"))</f>
        <v>No</v>
      </c>
    </row>
    <row r="53" spans="1:19" x14ac:dyDescent="0.2">
      <c r="A53" s="12"/>
      <c r="B53" s="12"/>
      <c r="C53" s="12"/>
      <c r="D53" s="7" t="str">
        <f>IF(COUNTIF(E53:P53,"&gt;="&amp;Settings!$B$4)=0,"—",INDEX($E$3:$P$3,MATCH(TRUE(),INDEX(E53:P53&gt;=Settings!$B$4,0),0)))</f>
        <v>—</v>
      </c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9">
        <f>COUNTIF(E53:P53,"&gt;="&amp;Settings!$B$4)</f>
        <v>0</v>
      </c>
      <c r="R53" s="10">
        <f>SUM(E53:P53)</f>
        <v>0</v>
      </c>
      <c r="S53" s="11" t="str">
        <f>IF(P53&gt;=Settings!$B$4,"YES",IF(COUNTIF(E53:P53,"&gt;="&amp;Settings!$B$4)&gt;0,"Check","No"))</f>
        <v>No</v>
      </c>
    </row>
    <row r="54" spans="1:19" x14ac:dyDescent="0.2">
      <c r="A54" s="12"/>
      <c r="B54" s="12"/>
      <c r="C54" s="12"/>
      <c r="D54" s="7" t="str">
        <f>IF(COUNTIF(E54:P54,"&gt;="&amp;Settings!$B$4)=0,"—",INDEX($E$3:$P$3,MATCH(TRUE(),INDEX(E54:P54&gt;=Settings!$B$4,0),0)))</f>
        <v>—</v>
      </c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9">
        <f>COUNTIF(E54:P54,"&gt;="&amp;Settings!$B$4)</f>
        <v>0</v>
      </c>
      <c r="R54" s="10">
        <f>SUM(E54:P54)</f>
        <v>0</v>
      </c>
      <c r="S54" s="11" t="str">
        <f>IF(P54&gt;=Settings!$B$4,"YES",IF(COUNTIF(E54:P54,"&gt;="&amp;Settings!$B$4)&gt;0,"Check","No"))</f>
        <v>No</v>
      </c>
    </row>
    <row r="55" spans="1:19" x14ac:dyDescent="0.2">
      <c r="A55" s="12"/>
      <c r="B55" s="12"/>
      <c r="C55" s="12"/>
      <c r="D55" s="7" t="str">
        <f>IF(COUNTIF(E55:P55,"&gt;="&amp;Settings!$B$4)=0,"—",INDEX($E$3:$P$3,MATCH(TRUE(),INDEX(E55:P55&gt;=Settings!$B$4,0),0)))</f>
        <v>—</v>
      </c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9">
        <f>COUNTIF(E55:P55,"&gt;="&amp;Settings!$B$4)</f>
        <v>0</v>
      </c>
      <c r="R55" s="10">
        <f>SUM(E55:P55)</f>
        <v>0</v>
      </c>
      <c r="S55" s="11" t="str">
        <f>IF(P55&gt;=Settings!$B$4,"YES",IF(COUNTIF(E55:P55,"&gt;="&amp;Settings!$B$4)&gt;0,"Check","No"))</f>
        <v>No</v>
      </c>
    </row>
    <row r="56" spans="1:19" x14ac:dyDescent="0.2">
      <c r="A56" s="12"/>
      <c r="B56" s="12"/>
      <c r="C56" s="12"/>
      <c r="D56" s="7" t="str">
        <f>IF(COUNTIF(E56:P56,"&gt;="&amp;Settings!$B$4)=0,"—",INDEX($E$3:$P$3,MATCH(TRUE(),INDEX(E56:P56&gt;=Settings!$B$4,0),0)))</f>
        <v>—</v>
      </c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9">
        <f>COUNTIF(E56:P56,"&gt;="&amp;Settings!$B$4)</f>
        <v>0</v>
      </c>
      <c r="R56" s="10">
        <f>SUM(E56:P56)</f>
        <v>0</v>
      </c>
      <c r="S56" s="11" t="str">
        <f>IF(P56&gt;=Settings!$B$4,"YES",IF(COUNTIF(E56:P56,"&gt;="&amp;Settings!$B$4)&gt;0,"Check","No"))</f>
        <v>No</v>
      </c>
    </row>
    <row r="57" spans="1:19" x14ac:dyDescent="0.2">
      <c r="A57" s="12"/>
      <c r="B57" s="12"/>
      <c r="C57" s="12"/>
      <c r="D57" s="7" t="str">
        <f>IF(COUNTIF(E57:P57,"&gt;="&amp;Settings!$B$4)=0,"—",INDEX($E$3:$P$3,MATCH(TRUE(),INDEX(E57:P57&gt;=Settings!$B$4,0),0)))</f>
        <v>—</v>
      </c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9">
        <f>COUNTIF(E57:P57,"&gt;="&amp;Settings!$B$4)</f>
        <v>0</v>
      </c>
      <c r="R57" s="10">
        <f>SUM(E57:P57)</f>
        <v>0</v>
      </c>
      <c r="S57" s="11" t="str">
        <f>IF(P57&gt;=Settings!$B$4,"YES",IF(COUNTIF(E57:P57,"&gt;="&amp;Settings!$B$4)&gt;0,"Check","No"))</f>
        <v>No</v>
      </c>
    </row>
    <row r="58" spans="1:19" x14ac:dyDescent="0.2">
      <c r="A58" s="12"/>
      <c r="B58" s="12"/>
      <c r="C58" s="12"/>
      <c r="D58" s="7" t="str">
        <f>IF(COUNTIF(E58:P58,"&gt;="&amp;Settings!$B$4)=0,"—",INDEX($E$3:$P$3,MATCH(TRUE(),INDEX(E58:P58&gt;=Settings!$B$4,0),0)))</f>
        <v>—</v>
      </c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9">
        <f>COUNTIF(E58:P58,"&gt;="&amp;Settings!$B$4)</f>
        <v>0</v>
      </c>
      <c r="R58" s="10">
        <f>SUM(E58:P58)</f>
        <v>0</v>
      </c>
      <c r="S58" s="11" t="str">
        <f>IF(P58&gt;=Settings!$B$4,"YES",IF(COUNTIF(E58:P58,"&gt;="&amp;Settings!$B$4)&gt;0,"Check","No"))</f>
        <v>No</v>
      </c>
    </row>
    <row r="59" spans="1:19" x14ac:dyDescent="0.2">
      <c r="A59" s="12"/>
      <c r="B59" s="12"/>
      <c r="C59" s="12"/>
      <c r="D59" s="7" t="str">
        <f>IF(COUNTIF(E59:P59,"&gt;="&amp;Settings!$B$4)=0,"—",INDEX($E$3:$P$3,MATCH(TRUE(),INDEX(E59:P59&gt;=Settings!$B$4,0),0)))</f>
        <v>—</v>
      </c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9">
        <f>COUNTIF(E59:P59,"&gt;="&amp;Settings!$B$4)</f>
        <v>0</v>
      </c>
      <c r="R59" s="10">
        <f>SUM(E59:P59)</f>
        <v>0</v>
      </c>
      <c r="S59" s="11" t="str">
        <f>IF(P59&gt;=Settings!$B$4,"YES",IF(COUNTIF(E59:P59,"&gt;="&amp;Settings!$B$4)&gt;0,"Check","No"))</f>
        <v>No</v>
      </c>
    </row>
    <row r="60" spans="1:19" x14ac:dyDescent="0.2">
      <c r="A60" s="12"/>
      <c r="B60" s="12"/>
      <c r="C60" s="12"/>
      <c r="D60" s="7" t="str">
        <f>IF(COUNTIF(E60:P60,"&gt;="&amp;Settings!$B$4)=0,"—",INDEX($E$3:$P$3,MATCH(TRUE(),INDEX(E60:P60&gt;=Settings!$B$4,0),0)))</f>
        <v>—</v>
      </c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9">
        <f>COUNTIF(E60:P60,"&gt;="&amp;Settings!$B$4)</f>
        <v>0</v>
      </c>
      <c r="R60" s="10">
        <f>SUM(E60:P60)</f>
        <v>0</v>
      </c>
      <c r="S60" s="11" t="str">
        <f>IF(P60&gt;=Settings!$B$4,"YES",IF(COUNTIF(E60:P60,"&gt;="&amp;Settings!$B$4)&gt;0,"Check","No"))</f>
        <v>No</v>
      </c>
    </row>
    <row r="61" spans="1:19" x14ac:dyDescent="0.2">
      <c r="A61" s="12"/>
      <c r="B61" s="12"/>
      <c r="C61" s="12"/>
      <c r="D61" s="7" t="str">
        <f>IF(COUNTIF(E61:P61,"&gt;="&amp;Settings!$B$4)=0,"—",INDEX($E$3:$P$3,MATCH(TRUE(),INDEX(E61:P61&gt;=Settings!$B$4,0),0)))</f>
        <v>—</v>
      </c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9">
        <f>COUNTIF(E61:P61,"&gt;="&amp;Settings!$B$4)</f>
        <v>0</v>
      </c>
      <c r="R61" s="10">
        <f>SUM(E61:P61)</f>
        <v>0</v>
      </c>
      <c r="S61" s="11" t="str">
        <f>IF(P61&gt;=Settings!$B$4,"YES",IF(COUNTIF(E61:P61,"&gt;="&amp;Settings!$B$4)&gt;0,"Check","No"))</f>
        <v>No</v>
      </c>
    </row>
    <row r="62" spans="1:19" x14ac:dyDescent="0.2">
      <c r="A62" s="12"/>
      <c r="B62" s="12"/>
      <c r="C62" s="12"/>
      <c r="D62" s="7" t="str">
        <f>IF(COUNTIF(E62:P62,"&gt;="&amp;Settings!$B$4)=0,"—",INDEX($E$3:$P$3,MATCH(TRUE(),INDEX(E62:P62&gt;=Settings!$B$4,0),0)))</f>
        <v>—</v>
      </c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9">
        <f>COUNTIF(E62:P62,"&gt;="&amp;Settings!$B$4)</f>
        <v>0</v>
      </c>
      <c r="R62" s="10">
        <f>SUM(E62:P62)</f>
        <v>0</v>
      </c>
      <c r="S62" s="11" t="str">
        <f>IF(P62&gt;=Settings!$B$4,"YES",IF(COUNTIF(E62:P62,"&gt;="&amp;Settings!$B$4)&gt;0,"Check","No"))</f>
        <v>No</v>
      </c>
    </row>
    <row r="63" spans="1:19" x14ac:dyDescent="0.2">
      <c r="A63" s="12"/>
      <c r="B63" s="12"/>
      <c r="C63" s="12"/>
      <c r="D63" s="7" t="str">
        <f>IF(COUNTIF(E63:P63,"&gt;="&amp;Settings!$B$4)=0,"—",INDEX($E$3:$P$3,MATCH(TRUE(),INDEX(E63:P63&gt;=Settings!$B$4,0),0)))</f>
        <v>—</v>
      </c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9">
        <f>COUNTIF(E63:P63,"&gt;="&amp;Settings!$B$4)</f>
        <v>0</v>
      </c>
      <c r="R63" s="10">
        <f>SUM(E63:P63)</f>
        <v>0</v>
      </c>
      <c r="S63" s="11" t="str">
        <f>IF(P63&gt;=Settings!$B$4,"YES",IF(COUNTIF(E63:P63,"&gt;="&amp;Settings!$B$4)&gt;0,"Check","No"))</f>
        <v>No</v>
      </c>
    </row>
    <row r="65" spans="1:1" x14ac:dyDescent="0.2">
      <c r="A65" s="4" t="s">
        <v>49</v>
      </c>
    </row>
    <row r="66" spans="1:1" x14ac:dyDescent="0.2">
      <c r="A66" s="14" t="s">
        <v>50</v>
      </c>
    </row>
    <row r="67" spans="1:1" x14ac:dyDescent="0.2">
      <c r="A67" s="14" t="s">
        <v>51</v>
      </c>
    </row>
    <row r="68" spans="1:1" x14ac:dyDescent="0.2">
      <c r="A68" s="14" t="s">
        <v>52</v>
      </c>
    </row>
  </sheetData>
  <mergeCells count="1">
    <mergeCell ref="A1:V1"/>
  </mergeCells>
  <pageMargins left="0.75" right="0.75" top="1" bottom="1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xr:uid="{00000000-0002-0000-0100-000000000000}">
          <x14:formula1>
            <xm:f>'Incentive Summary'!$A$6:$A$10</xm:f>
          </x14:formula1>
          <x14:formula2>
            <xm:f>0</xm:f>
          </x14:formula2>
          <xm:sqref>B5:B64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4"/>
  <sheetViews>
    <sheetView showGridLines="0" zoomScaleNormal="100" workbookViewId="0"/>
  </sheetViews>
  <sheetFormatPr defaultColWidth="8.7421875" defaultRowHeight="15" x14ac:dyDescent="0.2"/>
  <cols>
    <col min="1" max="1" width="18.0234375" customWidth="1"/>
    <col min="2" max="3" width="16.0078125" customWidth="1"/>
    <col min="4" max="4" width="18.0234375" customWidth="1"/>
    <col min="5" max="7" width="16.0078125" customWidth="1"/>
    <col min="8" max="8" width="16.94921875" customWidth="1"/>
  </cols>
  <sheetData>
    <row r="1" spans="1:10" ht="24" customHeight="1" x14ac:dyDescent="0.2">
      <c r="A1" s="3" t="s">
        <v>53</v>
      </c>
      <c r="B1" s="3"/>
      <c r="C1" s="3"/>
      <c r="D1" s="3"/>
      <c r="E1" s="3"/>
      <c r="F1" s="3"/>
      <c r="G1" s="3"/>
      <c r="H1" s="3"/>
      <c r="I1" s="3"/>
      <c r="J1" s="3"/>
    </row>
    <row r="3" spans="1:10" x14ac:dyDescent="0.2">
      <c r="A3" s="4" t="s">
        <v>54</v>
      </c>
      <c r="D3" s="15" t="s">
        <v>34</v>
      </c>
      <c r="E3" s="14" t="s">
        <v>55</v>
      </c>
    </row>
    <row r="5" spans="1:10" ht="42" customHeight="1" x14ac:dyDescent="0.2">
      <c r="A5" s="5" t="s">
        <v>28</v>
      </c>
      <c r="B5" s="5" t="s">
        <v>56</v>
      </c>
      <c r="C5" s="5" t="s">
        <v>57</v>
      </c>
      <c r="D5" s="5" t="s">
        <v>58</v>
      </c>
      <c r="E5" s="5" t="s">
        <v>59</v>
      </c>
      <c r="F5" s="5" t="s">
        <v>60</v>
      </c>
      <c r="G5" s="5" t="s">
        <v>61</v>
      </c>
      <c r="H5" s="5" t="s">
        <v>62</v>
      </c>
    </row>
    <row r="6" spans="1:10" x14ac:dyDescent="0.2">
      <c r="A6" s="12" t="s">
        <v>47</v>
      </c>
      <c r="B6" s="7">
        <f>COUNTIF('Agent Tracker'!$B$4:$B$63,$A6)</f>
        <v>1</v>
      </c>
      <c r="C6" s="16">
        <f>SUMPRODUCT(('Agent Tracker'!$B$4:$B$63=$A6)*(INDEX('Agent Tracker'!$E$4:$P$63,0,MATCH($D$3,'Agent Tracker'!$E$3:$P$3,0))&gt;=Settings!$B$4))</f>
        <v>1</v>
      </c>
      <c r="D6" s="17">
        <f>SUMPRODUCT(('Agent Tracker'!$B$4:$B$63=$A6)*INDEX('Agent Tracker'!$E$4:$P$63,0,MATCH($D$3,'Agent Tracker'!$E$3:$P$3,0)))</f>
        <v>180000</v>
      </c>
      <c r="E6" s="17">
        <f>SUMPRODUCT(('Agent Tracker'!$B$4:$B$63=$A6)*('Agent Tracker'!$Q$4:$Q$63&gt;0))*Settings!$B$5</f>
        <v>500</v>
      </c>
      <c r="F6" s="18">
        <f>IF($D6&gt;=Settings!$B$14,Settings!$B$15,IF($D6&gt;=Settings!$B$12,Settings!$B$13,IF($D6&gt;=Settings!$B$10,Settings!$B$11,0)))</f>
        <v>0</v>
      </c>
      <c r="G6" s="17">
        <f>$D6*$F6</f>
        <v>0</v>
      </c>
      <c r="H6" s="10">
        <f>$E6+$G6</f>
        <v>500</v>
      </c>
    </row>
    <row r="7" spans="1:10" x14ac:dyDescent="0.2">
      <c r="A7" s="12" t="s">
        <v>63</v>
      </c>
      <c r="B7" s="7">
        <f>COUNTIF('Agent Tracker'!$B$4:$B$63,$A7)</f>
        <v>0</v>
      </c>
      <c r="C7" s="16">
        <f>SUMPRODUCT(('Agent Tracker'!$B$4:$B$63=$A7)*(INDEX('Agent Tracker'!$E$4:$P$63,0,MATCH($D$3,'Agent Tracker'!$E$3:$P$3,0))&gt;=Settings!$B$4))</f>
        <v>0</v>
      </c>
      <c r="D7" s="17">
        <f>SUMPRODUCT(('Agent Tracker'!$B$4:$B$63=$A7)*INDEX('Agent Tracker'!$E$4:$P$63,0,MATCH($D$3,'Agent Tracker'!$E$3:$P$3,0)))</f>
        <v>0</v>
      </c>
      <c r="E7" s="17">
        <f>SUMPRODUCT(('Agent Tracker'!$B$4:$B$63=$A7)*('Agent Tracker'!$Q$4:$Q$63&gt;0))*Settings!$B$5</f>
        <v>0</v>
      </c>
      <c r="F7" s="18">
        <f>IF($D7&gt;=Settings!$B$14,Settings!$B$15,IF($D7&gt;=Settings!$B$12,Settings!$B$13,IF($D7&gt;=Settings!$B$10,Settings!$B$11,0)))</f>
        <v>0</v>
      </c>
      <c r="G7" s="17">
        <f>$D7*$F7</f>
        <v>0</v>
      </c>
      <c r="H7" s="10">
        <f>$E7+$G7</f>
        <v>0</v>
      </c>
    </row>
    <row r="8" spans="1:10" x14ac:dyDescent="0.2">
      <c r="A8" s="12" t="s">
        <v>64</v>
      </c>
      <c r="B8" s="7">
        <f>COUNTIF('Agent Tracker'!$B$4:$B$63,$A8)</f>
        <v>0</v>
      </c>
      <c r="C8" s="16">
        <f>SUMPRODUCT(('Agent Tracker'!$B$4:$B$63=$A8)*(INDEX('Agent Tracker'!$E$4:$P$63,0,MATCH($D$3,'Agent Tracker'!$E$3:$P$3,0))&gt;=Settings!$B$4))</f>
        <v>0</v>
      </c>
      <c r="D8" s="17">
        <f>SUMPRODUCT(('Agent Tracker'!$B$4:$B$63=$A8)*INDEX('Agent Tracker'!$E$4:$P$63,0,MATCH($D$3,'Agent Tracker'!$E$3:$P$3,0)))</f>
        <v>0</v>
      </c>
      <c r="E8" s="17">
        <f>SUMPRODUCT(('Agent Tracker'!$B$4:$B$63=$A8)*('Agent Tracker'!$Q$4:$Q$63&gt;0))*Settings!$B$5</f>
        <v>0</v>
      </c>
      <c r="F8" s="18">
        <f>IF($D8&gt;=Settings!$B$14,Settings!$B$15,IF($D8&gt;=Settings!$B$12,Settings!$B$13,IF($D8&gt;=Settings!$B$10,Settings!$B$11,0)))</f>
        <v>0</v>
      </c>
      <c r="G8" s="17">
        <f>$D8*$F8</f>
        <v>0</v>
      </c>
      <c r="H8" s="10">
        <f>$E8+$G8</f>
        <v>0</v>
      </c>
    </row>
    <row r="9" spans="1:10" x14ac:dyDescent="0.2">
      <c r="A9" s="12" t="s">
        <v>65</v>
      </c>
      <c r="B9" s="7">
        <f>COUNTIF('Agent Tracker'!$B$4:$B$63,$A9)</f>
        <v>0</v>
      </c>
      <c r="C9" s="16">
        <f>SUMPRODUCT(('Agent Tracker'!$B$4:$B$63=$A9)*(INDEX('Agent Tracker'!$E$4:$P$63,0,MATCH($D$3,'Agent Tracker'!$E$3:$P$3,0))&gt;=Settings!$B$4))</f>
        <v>0</v>
      </c>
      <c r="D9" s="17">
        <f>SUMPRODUCT(('Agent Tracker'!$B$4:$B$63=$A9)*INDEX('Agent Tracker'!$E$4:$P$63,0,MATCH($D$3,'Agent Tracker'!$E$3:$P$3,0)))</f>
        <v>0</v>
      </c>
      <c r="E9" s="17">
        <f>SUMPRODUCT(('Agent Tracker'!$B$4:$B$63=$A9)*('Agent Tracker'!$Q$4:$Q$63&gt;0))*Settings!$B$5</f>
        <v>0</v>
      </c>
      <c r="F9" s="18">
        <f>IF($D9&gt;=Settings!$B$14,Settings!$B$15,IF($D9&gt;=Settings!$B$12,Settings!$B$13,IF($D9&gt;=Settings!$B$10,Settings!$B$11,0)))</f>
        <v>0</v>
      </c>
      <c r="G9" s="17">
        <f>$D9*$F9</f>
        <v>0</v>
      </c>
      <c r="H9" s="10">
        <f>$E9+$G9</f>
        <v>0</v>
      </c>
    </row>
    <row r="10" spans="1:10" x14ac:dyDescent="0.2">
      <c r="A10" s="12" t="s">
        <v>66</v>
      </c>
      <c r="B10" s="7">
        <f>COUNTIF('Agent Tracker'!$B$4:$B$63,$A10)</f>
        <v>0</v>
      </c>
      <c r="C10" s="16">
        <f>SUMPRODUCT(('Agent Tracker'!$B$4:$B$63=$A10)*(INDEX('Agent Tracker'!$E$4:$P$63,0,MATCH($D$3,'Agent Tracker'!$E$3:$P$3,0))&gt;=Settings!$B$4))</f>
        <v>0</v>
      </c>
      <c r="D10" s="17">
        <f>SUMPRODUCT(('Agent Tracker'!$B$4:$B$63=$A10)*INDEX('Agent Tracker'!$E$4:$P$63,0,MATCH($D$3,'Agent Tracker'!$E$3:$P$3,0)))</f>
        <v>0</v>
      </c>
      <c r="E10" s="17">
        <f>SUMPRODUCT(('Agent Tracker'!$B$4:$B$63=$A10)*('Agent Tracker'!$Q$4:$Q$63&gt;0))*Settings!$B$5</f>
        <v>0</v>
      </c>
      <c r="F10" s="18">
        <f>IF($D10&gt;=Settings!$B$14,Settings!$B$15,IF($D10&gt;=Settings!$B$12,Settings!$B$13,IF($D10&gt;=Settings!$B$10,Settings!$B$11,0)))</f>
        <v>0</v>
      </c>
      <c r="G10" s="17">
        <f>$D10*$F10</f>
        <v>0</v>
      </c>
      <c r="H10" s="10">
        <f>$E10+$G10</f>
        <v>0</v>
      </c>
    </row>
    <row r="11" spans="1:10" x14ac:dyDescent="0.2">
      <c r="A11" s="19" t="s">
        <v>67</v>
      </c>
      <c r="B11" s="20">
        <f>SUM(B6:B10)</f>
        <v>1</v>
      </c>
      <c r="C11" s="20">
        <f>SUM(C6:C10)</f>
        <v>1</v>
      </c>
      <c r="D11" s="21">
        <f>SUM(D6:D10)</f>
        <v>180000</v>
      </c>
      <c r="E11" s="21">
        <f>SUM(E6:E10)</f>
        <v>500</v>
      </c>
      <c r="F11" s="22"/>
      <c r="G11" s="21">
        <f>SUM(G6:G10)</f>
        <v>0</v>
      </c>
      <c r="H11" s="21">
        <f>SUM(H6:H10)</f>
        <v>500</v>
      </c>
    </row>
    <row r="13" spans="1:10" x14ac:dyDescent="0.2">
      <c r="A13" s="4" t="s">
        <v>68</v>
      </c>
      <c r="D13" s="23">
        <f>$D11*Settings!$B$16</f>
        <v>900</v>
      </c>
    </row>
    <row r="14" spans="1:10" x14ac:dyDescent="0.2">
      <c r="A14" s="4" t="s">
        <v>69</v>
      </c>
      <c r="D14" s="24">
        <f>IF($D13=0,0,$H11/$D13)</f>
        <v>0.55555555555555558</v>
      </c>
      <c r="E14" s="14" t="s">
        <v>70</v>
      </c>
    </row>
  </sheetData>
  <mergeCells count="1">
    <mergeCell ref="A1:J1"/>
  </mergeCells>
  <dataValidations count="1">
    <dataValidation type="list" sqref="D3" xr:uid="{00000000-0002-0000-0200-000000000000}">
      <formula1>"Apr,May,Jun,Jul,Aug,Sep,Oct,Nov,Dec,Jan,Feb,Mar"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6"/>
  <sheetViews>
    <sheetView showGridLines="0" tabSelected="1" zoomScaleNormal="100" workbookViewId="0"/>
  </sheetViews>
  <sheetFormatPr defaultColWidth="8.7421875" defaultRowHeight="15" x14ac:dyDescent="0.2"/>
  <cols>
    <col min="1" max="1" width="41.96875" customWidth="1"/>
    <col min="2" max="2" width="16.0078125" customWidth="1"/>
    <col min="3" max="3" width="50.04296875" customWidth="1"/>
  </cols>
  <sheetData>
    <row r="1" spans="1:3" ht="25.5" customHeight="1" x14ac:dyDescent="0.2">
      <c r="A1" s="3" t="s">
        <v>71</v>
      </c>
      <c r="B1" s="3"/>
      <c r="C1" s="3"/>
    </row>
    <row r="3" spans="1:3" x14ac:dyDescent="0.2">
      <c r="A3" s="5" t="s">
        <v>72</v>
      </c>
      <c r="B3" s="5" t="s">
        <v>73</v>
      </c>
      <c r="C3" s="5" t="s">
        <v>74</v>
      </c>
    </row>
    <row r="4" spans="1:3" x14ac:dyDescent="0.2">
      <c r="A4" s="25" t="s">
        <v>75</v>
      </c>
      <c r="B4" s="13">
        <v>100000</v>
      </c>
      <c r="C4" s="6" t="s">
        <v>76</v>
      </c>
    </row>
    <row r="5" spans="1:3" x14ac:dyDescent="0.2">
      <c r="A5" s="25" t="s">
        <v>77</v>
      </c>
      <c r="B5" s="13">
        <v>500</v>
      </c>
      <c r="C5" s="6" t="s">
        <v>78</v>
      </c>
    </row>
    <row r="6" spans="1:3" x14ac:dyDescent="0.2">
      <c r="A6" s="25" t="s">
        <v>79</v>
      </c>
      <c r="B6" s="26">
        <v>60</v>
      </c>
      <c r="C6" s="6" t="s">
        <v>80</v>
      </c>
    </row>
    <row r="7" spans="1:3" x14ac:dyDescent="0.2">
      <c r="A7" s="25" t="s">
        <v>81</v>
      </c>
      <c r="B7" s="13">
        <v>750</v>
      </c>
      <c r="C7" s="6" t="s">
        <v>82</v>
      </c>
    </row>
    <row r="8" spans="1:3" x14ac:dyDescent="0.2">
      <c r="A8" s="25" t="s">
        <v>83</v>
      </c>
      <c r="B8" s="13">
        <v>3000</v>
      </c>
      <c r="C8" s="6" t="s">
        <v>84</v>
      </c>
    </row>
    <row r="9" spans="1:3" x14ac:dyDescent="0.2">
      <c r="A9" s="25" t="s">
        <v>85</v>
      </c>
      <c r="B9" s="13">
        <v>20000</v>
      </c>
      <c r="C9" s="6" t="s">
        <v>86</v>
      </c>
    </row>
    <row r="10" spans="1:3" x14ac:dyDescent="0.2">
      <c r="A10" s="25" t="s">
        <v>87</v>
      </c>
      <c r="B10" s="13">
        <v>1000000</v>
      </c>
      <c r="C10" s="6" t="s">
        <v>88</v>
      </c>
    </row>
    <row r="11" spans="1:3" x14ac:dyDescent="0.2">
      <c r="A11" s="25" t="s">
        <v>89</v>
      </c>
      <c r="B11" s="27">
        <v>5.0000000000000001E-4</v>
      </c>
      <c r="C11" s="6" t="s">
        <v>90</v>
      </c>
    </row>
    <row r="12" spans="1:3" x14ac:dyDescent="0.2">
      <c r="A12" s="25" t="s">
        <v>91</v>
      </c>
      <c r="B12" s="13">
        <v>2500000</v>
      </c>
      <c r="C12" s="6"/>
    </row>
    <row r="13" spans="1:3" x14ac:dyDescent="0.2">
      <c r="A13" s="25" t="s">
        <v>92</v>
      </c>
      <c r="B13" s="27">
        <v>8.0000000000000004E-4</v>
      </c>
      <c r="C13" s="6" t="s">
        <v>93</v>
      </c>
    </row>
    <row r="14" spans="1:3" x14ac:dyDescent="0.2">
      <c r="A14" s="25" t="s">
        <v>94</v>
      </c>
      <c r="B14" s="13">
        <v>5000000</v>
      </c>
      <c r="C14" s="6"/>
    </row>
    <row r="15" spans="1:3" x14ac:dyDescent="0.2">
      <c r="A15" s="25" t="s">
        <v>95</v>
      </c>
      <c r="B15" s="27">
        <v>1E-3</v>
      </c>
      <c r="C15" s="6" t="s">
        <v>96</v>
      </c>
    </row>
    <row r="16" spans="1:3" x14ac:dyDescent="0.2">
      <c r="A16" s="25" t="s">
        <v>97</v>
      </c>
      <c r="B16" s="28">
        <v>5.0000000000000001E-3</v>
      </c>
      <c r="C16" s="6" t="s">
        <v>98</v>
      </c>
    </row>
  </sheetData>
  <mergeCells count="1">
    <mergeCell ref="A1:C1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Excel Android</Application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Plan &amp; Targets</vt:lpstr>
      <vt:lpstr>Agent Tracker</vt:lpstr>
      <vt:lpstr>Incentive Summary</vt:lpstr>
      <vt:lpstr>Settings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/>
  <cp:revision>0</cp:revision>
  <dcterms:created xsi:type="dcterms:W3CDTF">2026-07-13T05:23:43Z</dcterms:created>
  <dcterms:modified xsi:type="dcterms:W3CDTF">2026-07-13T05:23:43Z</dcterms:modified>
  <dc:language>en-US</dc:language>
</cp:coreProperties>
</file>